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30" windowWidth="9555" windowHeight="5385" tabRatio="856" activeTab="0"/>
  </bookViews>
  <sheets>
    <sheet name="Tableur de saisie" sheetId="1" r:id="rId1"/>
    <sheet name="Graphique bilan hydrique" sheetId="2" r:id="rId2"/>
    <sheet name="Compil Kc" sheetId="3" r:id="rId3"/>
    <sheet name="Liste" sheetId="4" state="hidden" r:id="rId4"/>
  </sheets>
  <definedNames>
    <definedName name="culture">'Liste'!$F$2:$O$2</definedName>
    <definedName name="kc_asperge">'Liste'!$L$3:$L$11</definedName>
    <definedName name="kc_carotte">'Liste'!$M$3:$M$5</definedName>
    <definedName name="kc_fraise">'Liste'!$O$3:$O$8</definedName>
    <definedName name="kc_haricot_vert">'Liste'!$G$3:$G$12</definedName>
    <definedName name="kc_kiwi">'Liste'!$K$3:$K$7</definedName>
    <definedName name="kc_mais">'Liste'!$F$3:$F$16</definedName>
    <definedName name="kc_noisetier">'Liste'!$N$3:$N$10</definedName>
    <definedName name="kc_soja">'Liste'!$H$3:$H$14</definedName>
    <definedName name="kc_tabac">'Liste'!$J$3:$J$10</definedName>
    <definedName name="kc_tournesol">'Liste'!$I$3:$I$14</definedName>
    <definedName name="_xlnm.Print_Area" localSheetId="2">'Compil Kc'!$A$1:$E$63</definedName>
    <definedName name="_xlnm.Print_Area" localSheetId="3">'Liste'!$B$1:$F$87</definedName>
  </definedNames>
  <calcPr fullCalcOnLoad="1"/>
</workbook>
</file>

<file path=xl/comments1.xml><?xml version="1.0" encoding="utf-8"?>
<comments xmlns="http://schemas.openxmlformats.org/spreadsheetml/2006/main">
  <authors>
    <author>boyer</author>
  </authors>
  <commentList>
    <comment ref="B3" authorId="0">
      <text>
        <r>
          <rPr>
            <b/>
            <sz val="8"/>
            <rFont val="Tahoma"/>
            <family val="0"/>
          </rPr>
          <t>boyer:</t>
        </r>
        <r>
          <rPr>
            <sz val="8"/>
            <rFont val="Tahoma"/>
            <family val="0"/>
          </rPr>
          <t xml:space="preserve">
En début de campagne, sélectionnez votre culture dans la liste déroulante</t>
        </r>
      </text>
    </comment>
    <comment ref="I8" authorId="0">
      <text>
        <r>
          <rPr>
            <b/>
            <sz val="8"/>
            <rFont val="Tahoma"/>
            <family val="0"/>
          </rPr>
          <t>boyer:</t>
        </r>
        <r>
          <rPr>
            <sz val="8"/>
            <rFont val="Tahoma"/>
            <family val="0"/>
          </rPr>
          <t xml:space="preserve">
En début de campagne fixez la RFU max de votre parcelle à l'aide de la méthode communiqué dans le premier bulletin</t>
        </r>
      </text>
    </comment>
    <comment ref="J8" authorId="0">
      <text>
        <r>
          <rPr>
            <b/>
            <sz val="8"/>
            <rFont val="Tahoma"/>
            <family val="0"/>
          </rPr>
          <t>boyer:</t>
        </r>
        <r>
          <rPr>
            <sz val="8"/>
            <rFont val="Tahoma"/>
            <family val="0"/>
          </rPr>
          <t xml:space="preserve">
En début de campagne, estimez la RFU réelle de votre parcelle "à dire d'expert" (= RFU max si la pluie a été particulièrement abondante)</t>
        </r>
      </text>
    </comment>
    <comment ref="A6" authorId="0">
      <text>
        <r>
          <rPr>
            <b/>
            <sz val="8"/>
            <rFont val="Tahoma"/>
            <family val="0"/>
          </rPr>
          <t>boyer:</t>
        </r>
        <r>
          <rPr>
            <sz val="8"/>
            <rFont val="Tahoma"/>
            <family val="0"/>
          </rPr>
          <t xml:space="preserve">
Remplissez cette donnée chaque jour. Si cette casse est non vide, les valeurs calculées dans les autres colonnes apparaitront automatiquement</t>
        </r>
      </text>
    </comment>
    <comment ref="B6" authorId="0">
      <text>
        <r>
          <rPr>
            <b/>
            <sz val="8"/>
            <rFont val="Tahoma"/>
            <family val="0"/>
          </rPr>
          <t>boyer:</t>
        </r>
        <r>
          <rPr>
            <sz val="8"/>
            <rFont val="Tahoma"/>
            <family val="0"/>
          </rPr>
          <t xml:space="preserve">
Sélectionnez le stade adéquat dans la liste déroulante</t>
        </r>
      </text>
    </comment>
    <comment ref="C6" authorId="0">
      <text>
        <r>
          <rPr>
            <b/>
            <sz val="8"/>
            <rFont val="Tahoma"/>
            <family val="0"/>
          </rPr>
          <t>boyer:</t>
        </r>
        <r>
          <rPr>
            <sz val="8"/>
            <rFont val="Tahoma"/>
            <family val="0"/>
          </rPr>
          <t xml:space="preserve">
Remplissez cette donnée chaque jour</t>
        </r>
      </text>
    </comment>
    <comment ref="D7" authorId="0">
      <text>
        <r>
          <rPr>
            <b/>
            <sz val="8"/>
            <rFont val="Tahoma"/>
            <family val="0"/>
          </rPr>
          <t>boyer:</t>
        </r>
        <r>
          <rPr>
            <sz val="8"/>
            <rFont val="Tahoma"/>
            <family val="0"/>
          </rPr>
          <t xml:space="preserve">
Remplissez cette donnée chaque jour</t>
        </r>
      </text>
    </comment>
    <comment ref="E7" authorId="0">
      <text>
        <r>
          <rPr>
            <b/>
            <sz val="8"/>
            <rFont val="Tahoma"/>
            <family val="0"/>
          </rPr>
          <t>boyer:</t>
        </r>
        <r>
          <rPr>
            <sz val="8"/>
            <rFont val="Tahoma"/>
            <family val="0"/>
          </rPr>
          <t xml:space="preserve">
Remplissez cette donnée chaque jour</t>
        </r>
      </text>
    </comment>
    <comment ref="F7" authorId="0">
      <text>
        <r>
          <rPr>
            <b/>
            <sz val="8"/>
            <rFont val="Tahoma"/>
            <family val="0"/>
          </rPr>
          <t>boyer:</t>
        </r>
        <r>
          <rPr>
            <sz val="8"/>
            <rFont val="Tahoma"/>
            <family val="0"/>
          </rPr>
          <t xml:space="preserve">
Cette valeur est calculée automatiquement</t>
        </r>
      </text>
    </comment>
    <comment ref="G7" authorId="0">
      <text>
        <r>
          <rPr>
            <b/>
            <sz val="8"/>
            <rFont val="Tahoma"/>
            <family val="0"/>
          </rPr>
          <t>boyer:</t>
        </r>
        <r>
          <rPr>
            <sz val="8"/>
            <rFont val="Tahoma"/>
            <family val="0"/>
          </rPr>
          <t xml:space="preserve">
Cette valeur est calculée automatiquement</t>
        </r>
      </text>
    </comment>
    <comment ref="H6" authorId="0">
      <text>
        <r>
          <rPr>
            <b/>
            <sz val="8"/>
            <rFont val="Tahoma"/>
            <family val="0"/>
          </rPr>
          <t>boyer:</t>
        </r>
        <r>
          <rPr>
            <sz val="8"/>
            <rFont val="Tahoma"/>
            <family val="0"/>
          </rPr>
          <t xml:space="preserve">
Excepté la valeuren début de campagne à fixer pour la RFU max et la RFU jour, ces valeurs sont calculées automatiquement</t>
        </r>
      </text>
    </comment>
  </commentList>
</comments>
</file>

<file path=xl/sharedStrings.xml><?xml version="1.0" encoding="utf-8"?>
<sst xmlns="http://schemas.openxmlformats.org/spreadsheetml/2006/main" count="360" uniqueCount="169">
  <si>
    <t>ETP</t>
  </si>
  <si>
    <t>Kc</t>
  </si>
  <si>
    <t>ETM</t>
  </si>
  <si>
    <t>3 feuilles</t>
  </si>
  <si>
    <t>4-5 feuilles</t>
  </si>
  <si>
    <t>5-6 feuilles</t>
  </si>
  <si>
    <t>6-8 feuilles</t>
  </si>
  <si>
    <t>8-12 feuilles</t>
  </si>
  <si>
    <t>Maïs grain</t>
  </si>
  <si>
    <t>Haricot vert</t>
  </si>
  <si>
    <t>stades</t>
  </si>
  <si>
    <t>Levée</t>
  </si>
  <si>
    <t>. Semis à première feuille trifoliée</t>
  </si>
  <si>
    <t>0.5</t>
  </si>
  <si>
    <t>. 2ème feuille trifoliée</t>
  </si>
  <si>
    <t>0.6</t>
  </si>
  <si>
    <t>. Boutons floraux</t>
  </si>
  <si>
    <t>0.8</t>
  </si>
  <si>
    <t xml:space="preserve">. Floraison </t>
  </si>
  <si>
    <t>1.0</t>
  </si>
  <si>
    <t>. Formation des gousses – récolte haricot vert</t>
  </si>
  <si>
    <t>1.2</t>
  </si>
  <si>
    <t>. Flageolet : Formation des gousses</t>
  </si>
  <si>
    <t>12-14 feuilles</t>
  </si>
  <si>
    <t>. Gousses pleines</t>
  </si>
  <si>
    <t>14-16 feuilles</t>
  </si>
  <si>
    <t>. Flageolet : Début défoliation</t>
  </si>
  <si>
    <t>Sortie panicule mâle</t>
  </si>
  <si>
    <t>Floraison femelle (50%)</t>
  </si>
  <si>
    <t>Carotte</t>
  </si>
  <si>
    <t>Soies sèches</t>
  </si>
  <si>
    <t>Grain laiteux</t>
  </si>
  <si>
    <t>. 0 à 6 semaines après semis</t>
  </si>
  <si>
    <t>0.3 à 0.4</t>
  </si>
  <si>
    <t>Grain pâteux</t>
  </si>
  <si>
    <t>. 6 semaines au stade «crayon »</t>
  </si>
  <si>
    <t>0.7</t>
  </si>
  <si>
    <t>Grain vitreux</t>
  </si>
  <si>
    <t>. Du stade « crayon » à la récolte</t>
  </si>
  <si>
    <t>Pomme de terre</t>
  </si>
  <si>
    <t>Tabac</t>
  </si>
  <si>
    <t>. Plante à 50 % de levée</t>
  </si>
  <si>
    <t>0.4</t>
  </si>
  <si>
    <t>0.2</t>
  </si>
  <si>
    <t>. 50 % de levée à 50 % recouvrement</t>
  </si>
  <si>
    <t>. 50 % recouvrement à recouvrement total</t>
  </si>
  <si>
    <t>0.9</t>
  </si>
  <si>
    <t>. Recouvrement total à recouvrement total + 30 jours</t>
  </si>
  <si>
    <t>1.05</t>
  </si>
  <si>
    <t>. Recouvrement total + 30 jours à début sénescence</t>
  </si>
  <si>
    <t>. Début sénescence à maturité – défanage</t>
  </si>
  <si>
    <t>Asperges</t>
  </si>
  <si>
    <t>Kiwi</t>
  </si>
  <si>
    <t xml:space="preserve"> en production.                                               Juin</t>
  </si>
  <si>
    <t>. Première quinzaine de juin</t>
  </si>
  <si>
    <t>Potentiel moyen .                                          Juillet</t>
  </si>
  <si>
    <t>. Deuxième quinzaine de juillet</t>
  </si>
  <si>
    <t>(&lt;4 T/ha).                                  Août et septembre</t>
  </si>
  <si>
    <t>. Juillet, première quinzaine d’août</t>
  </si>
  <si>
    <t>1.5</t>
  </si>
  <si>
    <t>0.25</t>
  </si>
  <si>
    <t>. Deuxième quinzaine d’août</t>
  </si>
  <si>
    <t>1.3</t>
  </si>
  <si>
    <t>Bon potentiel  .                                             Juillet</t>
  </si>
  <si>
    <t>. Première quinzaine de septembre</t>
  </si>
  <si>
    <t>(&lt;5-7 T/ha).                               Août et septembre</t>
  </si>
  <si>
    <t>0.3</t>
  </si>
  <si>
    <t>Tournesol</t>
  </si>
  <si>
    <t>très fort potentiel                                          Juillet</t>
  </si>
  <si>
    <t>Levée (2 cotylédons)</t>
  </si>
  <si>
    <t>2 feuilles vraies (1 paire de feuilles)</t>
  </si>
  <si>
    <t>Soja</t>
  </si>
  <si>
    <t>2 paires de feuilles</t>
  </si>
  <si>
    <t>3 paires de feuilles</t>
  </si>
  <si>
    <t>Première feuille trifoliée</t>
  </si>
  <si>
    <t>4 et 5 paires de feuilles</t>
  </si>
  <si>
    <t>2 -4 nœuds</t>
  </si>
  <si>
    <t>6 paires de feuilles</t>
  </si>
  <si>
    <t>4 -6 nœuds</t>
  </si>
  <si>
    <t>8 à 10 paires de feuilles – bouton à 1 cm</t>
  </si>
  <si>
    <t>6 – 8 nœuds</t>
  </si>
  <si>
    <t>Bouton florale ( 3 à 4 cm de diamètre)</t>
  </si>
  <si>
    <t>Première fleur apparaissant sur la plante</t>
  </si>
  <si>
    <t>Début floraison</t>
  </si>
  <si>
    <t>Floraison</t>
  </si>
  <si>
    <t>Pleine floraison</t>
  </si>
  <si>
    <t>Premières gousses  2 – 3 cm</t>
  </si>
  <si>
    <t>Chute des pétales</t>
  </si>
  <si>
    <t>Dernières gousses  – 3 cm</t>
  </si>
  <si>
    <t>Premières graines remplissant cavité/gousse</t>
  </si>
  <si>
    <t>Noisetier</t>
  </si>
  <si>
    <t>Gousses jaunissantes</t>
  </si>
  <si>
    <t>Première gousse marron</t>
  </si>
  <si>
    <t>Avril-mai</t>
  </si>
  <si>
    <t>Jaunissement feuillage</t>
  </si>
  <si>
    <t>Grossissement des coques               1-15 juin</t>
  </si>
  <si>
    <t>Grossissement des coques             15-30 juin</t>
  </si>
  <si>
    <t>Fraises</t>
  </si>
  <si>
    <t>Grossissement des coques                   juillet</t>
  </si>
  <si>
    <t>Coloration des coques                           août</t>
  </si>
  <si>
    <t>Au débourrement à l'apparition des premières fleurs</t>
  </si>
  <si>
    <t>Chute</t>
  </si>
  <si>
    <t>De floraison à 3/4 des fleurs ouvertes</t>
  </si>
  <si>
    <t>Récolte</t>
  </si>
  <si>
    <t>Grossissement des fruits (avril à début mai).</t>
  </si>
  <si>
    <t>Septembre – octobre</t>
  </si>
  <si>
    <t>Passage du fruit vert au fruit blanc</t>
  </si>
  <si>
    <t>Au début de la récolte</t>
  </si>
  <si>
    <t>À partir de la mi-récolte</t>
  </si>
  <si>
    <t>BILAN HYDRIQUE</t>
  </si>
  <si>
    <t>CULTURE :</t>
  </si>
  <si>
    <t>PERTES</t>
  </si>
  <si>
    <t>DATE</t>
  </si>
  <si>
    <t>APPORTS</t>
  </si>
  <si>
    <t>RESERVE FACILEMENT UTILISABLE</t>
  </si>
  <si>
    <t>PLUIE</t>
  </si>
  <si>
    <t>IRRIGATION</t>
  </si>
  <si>
    <t>1/3 RFU</t>
  </si>
  <si>
    <t>RFU MAX</t>
  </si>
  <si>
    <t>RFU JOUR</t>
  </si>
  <si>
    <t>Stade végétatif</t>
  </si>
  <si>
    <t>mais</t>
  </si>
  <si>
    <t>soja</t>
  </si>
  <si>
    <t>tournesol</t>
  </si>
  <si>
    <t>tabac</t>
  </si>
  <si>
    <t>kiwi</t>
  </si>
  <si>
    <t>asperge</t>
  </si>
  <si>
    <t>carotte</t>
  </si>
  <si>
    <t>fraise</t>
  </si>
  <si>
    <t>noisetier</t>
  </si>
  <si>
    <t>haricot_vert</t>
  </si>
  <si>
    <t>Semis à première feuille trifoliée</t>
  </si>
  <si>
    <t>2ème feuille trifoliée</t>
  </si>
  <si>
    <t>Boutons floraux</t>
  </si>
  <si>
    <t xml:space="preserve">Floraison </t>
  </si>
  <si>
    <t>Formation des gousses – récolte haricot vert</t>
  </si>
  <si>
    <t>Flageolet : Formation des gousses</t>
  </si>
  <si>
    <t>Gousses pleines</t>
  </si>
  <si>
    <t>Flageolet : Début défoliation</t>
  </si>
  <si>
    <t>Première quinzaine de juin</t>
  </si>
  <si>
    <t>Deuxième quinzaine de juillet</t>
  </si>
  <si>
    <t>Juillet, première quinzaine d’août</t>
  </si>
  <si>
    <t>Deuxième quinzaine d’août</t>
  </si>
  <si>
    <t>Première quinzaine de septembre</t>
  </si>
  <si>
    <t>en production (Juin)</t>
  </si>
  <si>
    <t>Potentiel moyen (Juillet)</t>
  </si>
  <si>
    <t>(&lt;4 T/ha) ( Août et septembre)</t>
  </si>
  <si>
    <t xml:space="preserve"> en production ( Juin)</t>
  </si>
  <si>
    <t>Bon potentiel (Juillet)</t>
  </si>
  <si>
    <t>(&lt;5-7 T/ha) ( Août et septembre)</t>
  </si>
  <si>
    <t xml:space="preserve"> en production (Juin)</t>
  </si>
  <si>
    <t>très fort potentiel (Juillet)</t>
  </si>
  <si>
    <t>Grossissement des coques (1-15 juin)</t>
  </si>
  <si>
    <t>Grossissement des coques (15-30 juin)</t>
  </si>
  <si>
    <t>Grossissement des coques  ( juillet)</t>
  </si>
  <si>
    <t>Coloration des coques (août)</t>
  </si>
  <si>
    <t>Valeurs Initiales à rentrer :</t>
  </si>
  <si>
    <t>0 à 6 semaines après semis</t>
  </si>
  <si>
    <t>6 semaines au stade «crayon »</t>
  </si>
  <si>
    <t>Du stade « crayon » à la récolte</t>
  </si>
  <si>
    <t>(&gt;7 T/ha) (Août et septembre)</t>
  </si>
  <si>
    <t>(&gt;7 T/ha).                                  Août et septembre</t>
  </si>
  <si>
    <t>Semaine 1 : implantation</t>
  </si>
  <si>
    <t>Semaine 2 : implantation</t>
  </si>
  <si>
    <t>Semaine 3 : implantation</t>
  </si>
  <si>
    <t>Semaines 4, 5 et 6 : début montaison</t>
  </si>
  <si>
    <t>Semaines 7 et 8 : montaison</t>
  </si>
  <si>
    <t>Semaines 9 et 10 : inhibition</t>
  </si>
  <si>
    <t>A partir de la semaine 11 : récolte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</si>
</sst>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;\-0.0;\.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mmm\-yyyy"/>
    <numFmt numFmtId="171" formatCode="#,##0.000"/>
    <numFmt numFmtId="172" formatCode="#,##0.0"/>
    <numFmt numFmtId="173" formatCode="d\-mmm"/>
    <numFmt numFmtId="174" formatCode="&quot;Vrai&quot;;&quot;Vrai&quot;;&quot;Faux&quot;"/>
    <numFmt numFmtId="175" formatCode="&quot;Actif&quot;;&quot;Actif&quot;;&quot;Inactif&quot;"/>
    <numFmt numFmtId="176" formatCode="d\-mmm\-yy"/>
    <numFmt numFmtId="177" formatCode="d/m/yy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&quot; F&quot;;[Red]\-#,##0&quot; F&quot;"/>
    <numFmt numFmtId="187" formatCode="d/m"/>
    <numFmt numFmtId="188" formatCode="[$-40C]dddd\ d\ mmmm\ yyyy"/>
    <numFmt numFmtId="189" formatCode="d/m;@"/>
    <numFmt numFmtId="190" formatCode="[$-40C]d\-mmm;@"/>
    <numFmt numFmtId="191" formatCode="yyyy"/>
    <numFmt numFmtId="192" formatCode="0.0;\-0.0;&quot;.&quot;"/>
    <numFmt numFmtId="193" formatCode="0.0;\-0.0;0.0"/>
  </numFmts>
  <fonts count="61"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9"/>
      <color indexed="9"/>
      <name val="Trebuchet MS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9"/>
      <name val="Trebuchet MS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rebuchet MS"/>
      <family val="2"/>
    </font>
    <font>
      <sz val="8"/>
      <name val="Segoe UI"/>
      <family val="2"/>
    </font>
    <font>
      <b/>
      <u val="single"/>
      <sz val="11"/>
      <color indexed="8"/>
      <name val="Calibri"/>
      <family val="0"/>
    </font>
    <font>
      <sz val="10"/>
      <color indexed="8"/>
      <name val="Arial"/>
      <family val="0"/>
    </font>
    <font>
      <sz val="12"/>
      <color indexed="8"/>
      <name val="Trebuchet MS"/>
      <family val="0"/>
    </font>
    <font>
      <b/>
      <sz val="12"/>
      <color indexed="44"/>
      <name val="Trebuchet MS"/>
      <family val="0"/>
    </font>
    <font>
      <b/>
      <sz val="12"/>
      <color indexed="18"/>
      <name val="Trebuchet MS"/>
      <family val="0"/>
    </font>
    <font>
      <b/>
      <u val="single"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rebuchet MS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>
        <color indexed="10"/>
      </left>
      <right style="medium"/>
      <top style="thick">
        <color indexed="10"/>
      </top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medium"/>
      <top style="thick">
        <color indexed="10"/>
      </top>
      <bottom>
        <color indexed="63"/>
      </bottom>
    </border>
    <border>
      <left style="medium"/>
      <right style="medium"/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ck">
        <color indexed="10"/>
      </top>
      <bottom style="medium"/>
    </border>
    <border>
      <left style="medium"/>
      <right style="thick">
        <color indexed="10"/>
      </right>
      <top style="thick">
        <color indexed="10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5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4" fillId="0" borderId="0" xfId="52" applyFont="1">
      <alignment/>
      <protection/>
    </xf>
    <xf numFmtId="0" fontId="4" fillId="33" borderId="10" xfId="52" applyFont="1" applyFill="1" applyBorder="1" applyAlignment="1">
      <alignment horizontal="left"/>
      <protection/>
    </xf>
    <xf numFmtId="0" fontId="4" fillId="33" borderId="11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left"/>
      <protection/>
    </xf>
    <xf numFmtId="0" fontId="4" fillId="33" borderId="13" xfId="52" applyFont="1" applyFill="1" applyBorder="1" applyAlignment="1">
      <alignment horizontal="center"/>
      <protection/>
    </xf>
    <xf numFmtId="0" fontId="0" fillId="0" borderId="0" xfId="52" applyBorder="1" applyAlignment="1">
      <alignment wrapText="1"/>
      <protection/>
    </xf>
    <xf numFmtId="0" fontId="4" fillId="0" borderId="14" xfId="52" applyFont="1" applyBorder="1" applyAlignment="1">
      <alignment horizontal="left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0" xfId="52" applyFont="1" applyAlignment="1">
      <alignment horizontal="left" vertical="center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0" fillId="0" borderId="0" xfId="52" applyAlignment="1">
      <alignment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/>
      <protection/>
    </xf>
    <xf numFmtId="0" fontId="4" fillId="0" borderId="14" xfId="52" applyFont="1" applyBorder="1" applyAlignment="1">
      <alignment vertical="top" wrapText="1"/>
      <protection/>
    </xf>
    <xf numFmtId="0" fontId="4" fillId="0" borderId="15" xfId="52" applyFont="1" applyBorder="1" applyAlignment="1">
      <alignment horizontal="center" vertical="top" wrapText="1"/>
      <protection/>
    </xf>
    <xf numFmtId="0" fontId="4" fillId="0" borderId="0" xfId="52" applyFont="1" applyBorder="1">
      <alignment/>
      <protection/>
    </xf>
    <xf numFmtId="0" fontId="0" fillId="0" borderId="0" xfId="52" applyBorder="1">
      <alignment/>
      <protection/>
    </xf>
    <xf numFmtId="0" fontId="4" fillId="0" borderId="16" xfId="52" applyFont="1" applyBorder="1" applyAlignment="1">
      <alignment horizontal="left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vertical="top" wrapText="1"/>
      <protection/>
    </xf>
    <xf numFmtId="0" fontId="4" fillId="0" borderId="17" xfId="52" applyFont="1" applyBorder="1" applyAlignment="1">
      <alignment horizontal="center" vertical="top" wrapText="1"/>
      <protection/>
    </xf>
    <xf numFmtId="0" fontId="4" fillId="0" borderId="0" xfId="52" applyFont="1" applyAlignment="1">
      <alignment horizontal="center"/>
      <protection/>
    </xf>
    <xf numFmtId="0" fontId="3" fillId="0" borderId="0" xfId="52" applyFont="1" applyBorder="1" applyAlignment="1">
      <alignment vertical="top" wrapText="1"/>
      <protection/>
    </xf>
    <xf numFmtId="0" fontId="4" fillId="0" borderId="0" xfId="52" applyFont="1" applyBorder="1" applyAlignment="1">
      <alignment horizontal="center"/>
      <protection/>
    </xf>
    <xf numFmtId="0" fontId="4" fillId="33" borderId="14" xfId="52" applyFont="1" applyFill="1" applyBorder="1" applyAlignment="1">
      <alignment horizontal="left"/>
      <protection/>
    </xf>
    <xf numFmtId="0" fontId="4" fillId="33" borderId="15" xfId="52" applyFont="1" applyFill="1" applyBorder="1" applyAlignment="1">
      <alignment horizontal="center"/>
      <protection/>
    </xf>
    <xf numFmtId="0" fontId="4" fillId="0" borderId="18" xfId="52" applyFont="1" applyBorder="1" applyAlignment="1">
      <alignment vertical="top" wrapText="1"/>
      <protection/>
    </xf>
    <xf numFmtId="0" fontId="4" fillId="0" borderId="19" xfId="52" applyFont="1" applyBorder="1" applyAlignment="1">
      <alignment horizontal="center" vertical="top" wrapText="1"/>
      <protection/>
    </xf>
    <xf numFmtId="0" fontId="4" fillId="33" borderId="20" xfId="52" applyFont="1" applyFill="1" applyBorder="1" applyAlignment="1">
      <alignment horizontal="left"/>
      <protection/>
    </xf>
    <xf numFmtId="0" fontId="4" fillId="33" borderId="21" xfId="52" applyFont="1" applyFill="1" applyBorder="1" applyAlignment="1">
      <alignment horizontal="center"/>
      <protection/>
    </xf>
    <xf numFmtId="0" fontId="4" fillId="0" borderId="22" xfId="52" applyFont="1" applyBorder="1" applyAlignment="1">
      <alignment vertical="top" wrapText="1"/>
      <protection/>
    </xf>
    <xf numFmtId="0" fontId="4" fillId="0" borderId="23" xfId="52" applyFont="1" applyBorder="1" applyAlignment="1">
      <alignment horizontal="center" vertical="top" wrapText="1"/>
      <protection/>
    </xf>
    <xf numFmtId="0" fontId="4" fillId="0" borderId="20" xfId="52" applyFont="1" applyBorder="1" applyAlignment="1">
      <alignment vertical="top" wrapText="1"/>
      <protection/>
    </xf>
    <xf numFmtId="0" fontId="4" fillId="0" borderId="21" xfId="52" applyFont="1" applyBorder="1" applyAlignment="1">
      <alignment horizontal="center" vertical="top" wrapText="1"/>
      <protection/>
    </xf>
    <xf numFmtId="0" fontId="4" fillId="0" borderId="14" xfId="52" applyFont="1" applyBorder="1" applyAlignment="1">
      <alignment horizontal="left"/>
      <protection/>
    </xf>
    <xf numFmtId="0" fontId="4" fillId="0" borderId="15" xfId="52" applyFont="1" applyBorder="1" applyAlignment="1">
      <alignment horizontal="center"/>
      <protection/>
    </xf>
    <xf numFmtId="0" fontId="3" fillId="0" borderId="0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14" xfId="52" applyFont="1" applyFill="1" applyBorder="1" applyAlignment="1">
      <alignment horizontal="left"/>
      <protection/>
    </xf>
    <xf numFmtId="0" fontId="4" fillId="0" borderId="15" xfId="52" applyFont="1" applyFill="1" applyBorder="1" applyAlignment="1">
      <alignment horizontal="center"/>
      <protection/>
    </xf>
    <xf numFmtId="0" fontId="4" fillId="0" borderId="16" xfId="52" applyFont="1" applyFill="1" applyBorder="1" applyAlignment="1">
      <alignment horizontal="left"/>
      <protection/>
    </xf>
    <xf numFmtId="0" fontId="4" fillId="0" borderId="17" xfId="52" applyFont="1" applyFill="1" applyBorder="1" applyAlignment="1">
      <alignment horizontal="center"/>
      <protection/>
    </xf>
    <xf numFmtId="0" fontId="4" fillId="0" borderId="14" xfId="52" applyFont="1" applyFill="1" applyBorder="1">
      <alignment/>
      <protection/>
    </xf>
    <xf numFmtId="0" fontId="4" fillId="0" borderId="16" xfId="52" applyFont="1" applyFill="1" applyBorder="1">
      <alignment/>
      <protection/>
    </xf>
    <xf numFmtId="0" fontId="4" fillId="0" borderId="24" xfId="52" applyFont="1" applyBorder="1">
      <alignment/>
      <protection/>
    </xf>
    <xf numFmtId="0" fontId="4" fillId="0" borderId="25" xfId="52" applyFont="1" applyBorder="1" applyAlignment="1">
      <alignment horizontal="center"/>
      <protection/>
    </xf>
    <xf numFmtId="0" fontId="4" fillId="0" borderId="26" xfId="52" applyFont="1" applyBorder="1">
      <alignment/>
      <protection/>
    </xf>
    <xf numFmtId="0" fontId="4" fillId="0" borderId="27" xfId="52" applyFont="1" applyBorder="1" applyAlignment="1">
      <alignment horizontal="center"/>
      <protection/>
    </xf>
    <xf numFmtId="0" fontId="4" fillId="0" borderId="28" xfId="52" applyFont="1" applyBorder="1">
      <alignment/>
      <protection/>
    </xf>
    <xf numFmtId="0" fontId="4" fillId="0" borderId="29" xfId="52" applyFont="1" applyBorder="1" applyAlignment="1">
      <alignment horizontal="center"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 horizontal="left" vertical="center"/>
      <protection/>
    </xf>
    <xf numFmtId="0" fontId="10" fillId="0" borderId="0" xfId="52" applyFont="1" applyBorder="1" applyAlignment="1">
      <alignment wrapText="1"/>
      <protection/>
    </xf>
    <xf numFmtId="0" fontId="10" fillId="0" borderId="0" xfId="52" applyFont="1" applyBorder="1">
      <alignment/>
      <protection/>
    </xf>
    <xf numFmtId="0" fontId="11" fillId="0" borderId="0" xfId="52" applyFont="1" applyBorder="1" applyAlignment="1">
      <alignment vertical="top" wrapText="1"/>
      <protection/>
    </xf>
    <xf numFmtId="0" fontId="10" fillId="0" borderId="0" xfId="52" applyFont="1" applyBorder="1" applyAlignment="1">
      <alignment horizontal="center"/>
      <protection/>
    </xf>
    <xf numFmtId="164" fontId="10" fillId="0" borderId="15" xfId="52" applyNumberFormat="1" applyFont="1" applyBorder="1" applyAlignment="1">
      <alignment horizontal="center" vertical="center"/>
      <protection/>
    </xf>
    <xf numFmtId="164" fontId="10" fillId="0" borderId="17" xfId="52" applyNumberFormat="1" applyFont="1" applyBorder="1" applyAlignment="1">
      <alignment horizontal="center" vertical="center"/>
      <protection/>
    </xf>
    <xf numFmtId="164" fontId="10" fillId="0" borderId="15" xfId="52" applyNumberFormat="1" applyFont="1" applyBorder="1" applyAlignment="1">
      <alignment horizontal="center" vertical="center" wrapText="1"/>
      <protection/>
    </xf>
    <xf numFmtId="164" fontId="10" fillId="0" borderId="17" xfId="52" applyNumberFormat="1" applyFont="1" applyBorder="1" applyAlignment="1">
      <alignment horizontal="center" vertical="center" wrapText="1"/>
      <protection/>
    </xf>
    <xf numFmtId="164" fontId="10" fillId="0" borderId="15" xfId="52" applyNumberFormat="1" applyFont="1" applyBorder="1" applyAlignment="1">
      <alignment horizontal="center"/>
      <protection/>
    </xf>
    <xf numFmtId="164" fontId="10" fillId="0" borderId="15" xfId="52" applyNumberFormat="1" applyFont="1" applyFill="1" applyBorder="1" applyAlignment="1">
      <alignment horizontal="center"/>
      <protection/>
    </xf>
    <xf numFmtId="164" fontId="10" fillId="0" borderId="17" xfId="52" applyNumberFormat="1" applyFont="1" applyFill="1" applyBorder="1" applyAlignment="1">
      <alignment horizontal="center"/>
      <protection/>
    </xf>
    <xf numFmtId="164" fontId="10" fillId="0" borderId="15" xfId="52" applyNumberFormat="1" applyFont="1" applyBorder="1" applyAlignment="1">
      <alignment horizontal="center" vertical="top" wrapText="1"/>
      <protection/>
    </xf>
    <xf numFmtId="164" fontId="10" fillId="0" borderId="17" xfId="52" applyNumberFormat="1" applyFont="1" applyBorder="1" applyAlignment="1">
      <alignment horizontal="center" vertical="top" wrapText="1"/>
      <protection/>
    </xf>
    <xf numFmtId="164" fontId="10" fillId="0" borderId="23" xfId="52" applyNumberFormat="1" applyFont="1" applyBorder="1" applyAlignment="1">
      <alignment horizontal="center" vertical="top" wrapText="1"/>
      <protection/>
    </xf>
    <xf numFmtId="164" fontId="10" fillId="0" borderId="21" xfId="52" applyNumberFormat="1" applyFont="1" applyBorder="1" applyAlignment="1">
      <alignment horizontal="center" vertical="top" wrapText="1"/>
      <protection/>
    </xf>
    <xf numFmtId="164" fontId="10" fillId="0" borderId="25" xfId="52" applyNumberFormat="1" applyFont="1" applyBorder="1" applyAlignment="1">
      <alignment horizontal="center"/>
      <protection/>
    </xf>
    <xf numFmtId="164" fontId="10" fillId="0" borderId="27" xfId="52" applyNumberFormat="1" applyFont="1" applyBorder="1" applyAlignment="1">
      <alignment horizontal="center"/>
      <protection/>
    </xf>
    <xf numFmtId="164" fontId="10" fillId="0" borderId="29" xfId="52" applyNumberFormat="1" applyFont="1" applyBorder="1" applyAlignment="1">
      <alignment horizontal="center"/>
      <protection/>
    </xf>
    <xf numFmtId="49" fontId="10" fillId="0" borderId="0" xfId="52" applyNumberFormat="1" applyFont="1" applyAlignment="1">
      <alignment horizontal="left"/>
      <protection/>
    </xf>
    <xf numFmtId="49" fontId="10" fillId="0" borderId="0" xfId="52" applyNumberFormat="1" applyFont="1">
      <alignment/>
      <protection/>
    </xf>
    <xf numFmtId="49" fontId="10" fillId="0" borderId="0" xfId="52" applyNumberFormat="1" applyFont="1" applyBorder="1" applyAlignment="1">
      <alignment wrapText="1"/>
      <protection/>
    </xf>
    <xf numFmtId="49" fontId="10" fillId="0" borderId="0" xfId="52" applyNumberFormat="1" applyFont="1" applyAlignment="1">
      <alignment wrapText="1"/>
      <protection/>
    </xf>
    <xf numFmtId="49" fontId="10" fillId="0" borderId="0" xfId="52" applyNumberFormat="1" applyFont="1" applyAlignment="1">
      <alignment horizontal="left" vertical="center"/>
      <protection/>
    </xf>
    <xf numFmtId="49" fontId="10" fillId="0" borderId="0" xfId="52" applyNumberFormat="1" applyFont="1" applyBorder="1">
      <alignment/>
      <protection/>
    </xf>
    <xf numFmtId="164" fontId="10" fillId="0" borderId="21" xfId="52" applyNumberFormat="1" applyFont="1" applyFill="1" applyBorder="1" applyAlignment="1">
      <alignment horizontal="center"/>
      <protection/>
    </xf>
    <xf numFmtId="164" fontId="8" fillId="0" borderId="30" xfId="0" applyNumberFormat="1" applyFont="1" applyFill="1" applyBorder="1" applyAlignment="1" applyProtection="1">
      <alignment horizontal="center" vertical="center"/>
      <protection locked="0"/>
    </xf>
    <xf numFmtId="16" fontId="8" fillId="34" borderId="31" xfId="0" applyNumberFormat="1" applyFont="1" applyFill="1" applyBorder="1" applyAlignment="1" applyProtection="1">
      <alignment horizontal="center" vertical="center"/>
      <protection locked="0"/>
    </xf>
    <xf numFmtId="164" fontId="8" fillId="0" borderId="32" xfId="0" applyNumberFormat="1" applyFont="1" applyFill="1" applyBorder="1" applyAlignment="1" applyProtection="1">
      <alignment horizontal="center" vertical="center"/>
      <protection locked="0"/>
    </xf>
    <xf numFmtId="164" fontId="8" fillId="0" borderId="33" xfId="0" applyNumberFormat="1" applyFont="1" applyBorder="1" applyAlignment="1" applyProtection="1">
      <alignment horizontal="center" vertical="center"/>
      <protection locked="0"/>
    </xf>
    <xf numFmtId="16" fontId="8" fillId="34" borderId="34" xfId="0" applyNumberFormat="1" applyFont="1" applyFill="1" applyBorder="1" applyAlignment="1" applyProtection="1">
      <alignment horizontal="center" vertical="center"/>
      <protection locked="0"/>
    </xf>
    <xf numFmtId="164" fontId="8" fillId="0" borderId="35" xfId="0" applyNumberFormat="1" applyFont="1" applyBorder="1" applyAlignment="1" applyProtection="1">
      <alignment horizontal="center" vertical="center"/>
      <protection locked="0"/>
    </xf>
    <xf numFmtId="16" fontId="8" fillId="34" borderId="36" xfId="0" applyNumberFormat="1" applyFont="1" applyFill="1" applyBorder="1" applyAlignment="1" applyProtection="1">
      <alignment horizontal="center" vertical="center"/>
      <protection locked="0"/>
    </xf>
    <xf numFmtId="164" fontId="8" fillId="0" borderId="37" xfId="0" applyNumberFormat="1" applyFont="1" applyFill="1" applyBorder="1" applyAlignment="1" applyProtection="1">
      <alignment horizontal="center" vertical="center"/>
      <protection locked="0"/>
    </xf>
    <xf numFmtId="164" fontId="8" fillId="0" borderId="38" xfId="0" applyNumberFormat="1" applyFont="1" applyBorder="1" applyAlignment="1" applyProtection="1">
      <alignment horizontal="center" vertical="center"/>
      <protection locked="0"/>
    </xf>
    <xf numFmtId="1" fontId="7" fillId="35" borderId="39" xfId="0" applyNumberFormat="1" applyFont="1" applyFill="1" applyBorder="1" applyAlignment="1" applyProtection="1">
      <alignment horizontal="center" vertical="center"/>
      <protection locked="0"/>
    </xf>
    <xf numFmtId="1" fontId="7" fillId="35" borderId="40" xfId="0" applyNumberFormat="1" applyFont="1" applyFill="1" applyBorder="1" applyAlignment="1" applyProtection="1">
      <alignment horizontal="center" vertical="center"/>
      <protection locked="0"/>
    </xf>
    <xf numFmtId="49" fontId="8" fillId="34" borderId="32" xfId="0" applyNumberFormat="1" applyFont="1" applyFill="1" applyBorder="1" applyAlignment="1" applyProtection="1">
      <alignment horizontal="center" vertical="center"/>
      <protection locked="0"/>
    </xf>
    <xf numFmtId="2" fontId="8" fillId="34" borderId="32" xfId="0" applyNumberFormat="1" applyFont="1" applyFill="1" applyBorder="1" applyAlignment="1" applyProtection="1">
      <alignment horizontal="center" vertical="center"/>
      <protection locked="0"/>
    </xf>
    <xf numFmtId="49" fontId="8" fillId="34" borderId="30" xfId="0" applyNumberFormat="1" applyFont="1" applyFill="1" applyBorder="1" applyAlignment="1" applyProtection="1">
      <alignment horizontal="center" vertical="center"/>
      <protection locked="0"/>
    </xf>
    <xf numFmtId="2" fontId="8" fillId="34" borderId="30" xfId="0" applyNumberFormat="1" applyFont="1" applyFill="1" applyBorder="1" applyAlignment="1" applyProtection="1">
      <alignment horizontal="center" vertical="center"/>
      <protection locked="0"/>
    </xf>
    <xf numFmtId="49" fontId="8" fillId="34" borderId="37" xfId="0" applyNumberFormat="1" applyFont="1" applyFill="1" applyBorder="1" applyAlignment="1" applyProtection="1">
      <alignment horizontal="center" vertical="center"/>
      <protection locked="0"/>
    </xf>
    <xf numFmtId="2" fontId="8" fillId="34" borderId="37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2" fillId="36" borderId="4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9" fillId="37" borderId="42" xfId="0" applyFont="1" applyFill="1" applyBorder="1" applyAlignment="1" applyProtection="1">
      <alignment horizontal="center" vertical="center"/>
      <protection/>
    </xf>
    <xf numFmtId="0" fontId="9" fillId="38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164" fontId="7" fillId="0" borderId="45" xfId="0" applyNumberFormat="1" applyFont="1" applyBorder="1" applyAlignment="1" applyProtection="1">
      <alignment horizontal="center" vertical="center"/>
      <protection/>
    </xf>
    <xf numFmtId="164" fontId="9" fillId="39" borderId="46" xfId="0" applyNumberFormat="1" applyFont="1" applyFill="1" applyBorder="1" applyAlignment="1" applyProtection="1">
      <alignment horizontal="center" vertical="center" wrapText="1"/>
      <protection/>
    </xf>
    <xf numFmtId="164" fontId="9" fillId="40" borderId="46" xfId="0" applyNumberFormat="1" applyFont="1" applyFill="1" applyBorder="1" applyAlignment="1" applyProtection="1">
      <alignment horizontal="center" vertical="center"/>
      <protection/>
    </xf>
    <xf numFmtId="164" fontId="9" fillId="41" borderId="46" xfId="0" applyNumberFormat="1" applyFont="1" applyFill="1" applyBorder="1" applyAlignment="1" applyProtection="1">
      <alignment horizontal="center" vertical="center"/>
      <protection/>
    </xf>
    <xf numFmtId="1" fontId="9" fillId="39" borderId="47" xfId="0" applyNumberFormat="1" applyFont="1" applyFill="1" applyBorder="1" applyAlignment="1" applyProtection="1">
      <alignment horizontal="center" vertical="center"/>
      <protection/>
    </xf>
    <xf numFmtId="2" fontId="8" fillId="0" borderId="48" xfId="0" applyNumberFormat="1" applyFont="1" applyBorder="1" applyAlignment="1" applyProtection="1">
      <alignment horizontal="center" vertical="center"/>
      <protection/>
    </xf>
    <xf numFmtId="164" fontId="8" fillId="0" borderId="30" xfId="0" applyNumberFormat="1" applyFont="1" applyBorder="1" applyAlignment="1" applyProtection="1">
      <alignment horizontal="center" vertical="center"/>
      <protection/>
    </xf>
    <xf numFmtId="1" fontId="9" fillId="39" borderId="49" xfId="0" applyNumberFormat="1" applyFont="1" applyFill="1" applyBorder="1" applyAlignment="1" applyProtection="1">
      <alignment horizontal="center" vertical="center"/>
      <protection/>
    </xf>
    <xf numFmtId="1" fontId="9" fillId="40" borderId="50" xfId="0" applyNumberFormat="1" applyFont="1" applyFill="1" applyBorder="1" applyAlignment="1" applyProtection="1">
      <alignment horizontal="center" vertical="center"/>
      <protection/>
    </xf>
    <xf numFmtId="1" fontId="9" fillId="41" borderId="51" xfId="0" applyNumberFormat="1" applyFont="1" applyFill="1" applyBorder="1" applyAlignment="1" applyProtection="1">
      <alignment horizontal="center" vertical="center"/>
      <protection/>
    </xf>
    <xf numFmtId="1" fontId="9" fillId="40" borderId="49" xfId="0" applyNumberFormat="1" applyFont="1" applyFill="1" applyBorder="1" applyAlignment="1" applyProtection="1">
      <alignment horizontal="center" vertical="center"/>
      <protection/>
    </xf>
    <xf numFmtId="1" fontId="9" fillId="41" borderId="23" xfId="0" applyNumberFormat="1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Alignment="1" applyProtection="1">
      <alignment/>
      <protection/>
    </xf>
    <xf numFmtId="49" fontId="10" fillId="0" borderId="0" xfId="52" applyNumberFormat="1" applyFont="1" applyBorder="1" applyAlignment="1">
      <alignment vertical="top" wrapText="1"/>
      <protection/>
    </xf>
    <xf numFmtId="0" fontId="7" fillId="34" borderId="52" xfId="0" applyFont="1" applyFill="1" applyBorder="1" applyAlignment="1" applyProtection="1">
      <alignment horizontal="center" vertical="center"/>
      <protection/>
    </xf>
    <xf numFmtId="0" fontId="7" fillId="34" borderId="53" xfId="0" applyFont="1" applyFill="1" applyBorder="1" applyAlignment="1" applyProtection="1">
      <alignment horizontal="center" vertical="center"/>
      <protection/>
    </xf>
    <xf numFmtId="2" fontId="5" fillId="35" borderId="0" xfId="0" applyNumberFormat="1" applyFont="1" applyFill="1" applyBorder="1" applyAlignment="1" applyProtection="1">
      <alignment horizontal="right" vertical="center"/>
      <protection/>
    </xf>
    <xf numFmtId="2" fontId="5" fillId="35" borderId="54" xfId="0" applyNumberFormat="1" applyFont="1" applyFill="1" applyBorder="1" applyAlignment="1" applyProtection="1">
      <alignment horizontal="right" vertical="center"/>
      <protection/>
    </xf>
    <xf numFmtId="2" fontId="5" fillId="35" borderId="55" xfId="0" applyNumberFormat="1" applyFont="1" applyFill="1" applyBorder="1" applyAlignment="1" applyProtection="1">
      <alignment horizontal="right" vertical="center"/>
      <protection/>
    </xf>
    <xf numFmtId="0" fontId="59" fillId="42" borderId="41" xfId="0" applyFont="1" applyFill="1" applyBorder="1" applyAlignment="1" applyProtection="1">
      <alignment horizontal="center" vertical="center"/>
      <protection locked="0"/>
    </xf>
    <xf numFmtId="0" fontId="59" fillId="42" borderId="56" xfId="0" applyFont="1" applyFill="1" applyBorder="1" applyAlignment="1" applyProtection="1">
      <alignment horizontal="center" vertical="center"/>
      <protection locked="0"/>
    </xf>
    <xf numFmtId="0" fontId="59" fillId="42" borderId="57" xfId="0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Alignment="1" applyProtection="1">
      <alignment horizontal="center"/>
      <protection/>
    </xf>
    <xf numFmtId="0" fontId="7" fillId="34" borderId="58" xfId="0" applyFont="1" applyFill="1" applyBorder="1" applyAlignment="1" applyProtection="1">
      <alignment horizontal="center" vertical="center" wrapText="1"/>
      <protection/>
    </xf>
    <xf numFmtId="0" fontId="7" fillId="34" borderId="59" xfId="0" applyFont="1" applyFill="1" applyBorder="1" applyAlignment="1" applyProtection="1">
      <alignment horizontal="center" vertical="center" wrapTex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9" fillId="43" borderId="60" xfId="0" applyFont="1" applyFill="1" applyBorder="1" applyAlignment="1" applyProtection="1">
      <alignment horizontal="center"/>
      <protection/>
    </xf>
    <xf numFmtId="0" fontId="9" fillId="43" borderId="61" xfId="0" applyFont="1" applyFill="1" applyBorder="1" applyAlignment="1" applyProtection="1">
      <alignment horizontal="center"/>
      <protection/>
    </xf>
    <xf numFmtId="0" fontId="9" fillId="43" borderId="44" xfId="0" applyFont="1" applyFill="1" applyBorder="1" applyAlignment="1" applyProtection="1">
      <alignment horizontal="center"/>
      <protection/>
    </xf>
    <xf numFmtId="0" fontId="7" fillId="44" borderId="62" xfId="0" applyFont="1" applyFill="1" applyBorder="1" applyAlignment="1" applyProtection="1">
      <alignment horizontal="center" vertical="center"/>
      <protection/>
    </xf>
    <xf numFmtId="0" fontId="7" fillId="44" borderId="63" xfId="0" applyFont="1" applyFill="1" applyBorder="1" applyAlignment="1" applyProtection="1">
      <alignment horizontal="center" vertical="center"/>
      <protection/>
    </xf>
    <xf numFmtId="0" fontId="9" fillId="45" borderId="44" xfId="0" applyFont="1" applyFill="1" applyBorder="1" applyAlignment="1" applyProtection="1">
      <alignment horizontal="center" vertical="center"/>
      <protection/>
    </xf>
    <xf numFmtId="0" fontId="9" fillId="45" borderId="45" xfId="0" applyFont="1" applyFill="1" applyBorder="1" applyAlignment="1" applyProtection="1">
      <alignment horizontal="center" vertical="center"/>
      <protection/>
    </xf>
    <xf numFmtId="0" fontId="3" fillId="0" borderId="64" xfId="52" applyFont="1" applyBorder="1" applyAlignment="1">
      <alignment horizontal="left"/>
      <protection/>
    </xf>
    <xf numFmtId="0" fontId="3" fillId="0" borderId="65" xfId="52" applyFont="1" applyBorder="1" applyAlignment="1">
      <alignment horizontal="left"/>
      <protection/>
    </xf>
    <xf numFmtId="0" fontId="3" fillId="0" borderId="66" xfId="52" applyFont="1" applyBorder="1" applyAlignment="1">
      <alignment horizontal="left"/>
      <protection/>
    </xf>
    <xf numFmtId="0" fontId="3" fillId="0" borderId="67" xfId="52" applyFont="1" applyBorder="1" applyAlignment="1">
      <alignment horizontal="left"/>
      <protection/>
    </xf>
    <xf numFmtId="0" fontId="3" fillId="0" borderId="66" xfId="52" applyFont="1" applyFill="1" applyBorder="1" applyAlignment="1">
      <alignment horizontal="left"/>
      <protection/>
    </xf>
    <xf numFmtId="0" fontId="3" fillId="0" borderId="67" xfId="52" applyFont="1" applyFill="1" applyBorder="1" applyAlignment="1">
      <alignment horizontal="left"/>
      <protection/>
    </xf>
    <xf numFmtId="0" fontId="0" fillId="0" borderId="0" xfId="52" applyBorder="1" applyAlignment="1">
      <alignment wrapText="1"/>
      <protection/>
    </xf>
    <xf numFmtId="0" fontId="0" fillId="0" borderId="68" xfId="52" applyBorder="1" applyAlignment="1">
      <alignment wrapText="1"/>
      <protection/>
    </xf>
    <xf numFmtId="0" fontId="3" fillId="0" borderId="22" xfId="52" applyFont="1" applyBorder="1" applyAlignment="1">
      <alignment horizontal="left"/>
      <protection/>
    </xf>
    <xf numFmtId="0" fontId="3" fillId="0" borderId="23" xfId="52" applyFont="1" applyBorder="1" applyAlignment="1">
      <alignment horizontal="left"/>
      <protection/>
    </xf>
    <xf numFmtId="0" fontId="3" fillId="0" borderId="64" xfId="52" applyFont="1" applyBorder="1" applyAlignment="1">
      <alignment horizontal="left" vertical="top" wrapText="1"/>
      <protection/>
    </xf>
    <xf numFmtId="0" fontId="3" fillId="0" borderId="65" xfId="52" applyFont="1" applyBorder="1" applyAlignment="1">
      <alignment horizontal="left" vertical="top" wrapText="1"/>
      <protection/>
    </xf>
    <xf numFmtId="0" fontId="3" fillId="0" borderId="64" xfId="52" applyFont="1" applyFill="1" applyBorder="1" applyAlignment="1">
      <alignment horizontal="left" vertical="center"/>
      <protection/>
    </xf>
    <xf numFmtId="0" fontId="3" fillId="0" borderId="65" xfId="52" applyFont="1" applyFill="1" applyBorder="1" applyAlignment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stades_culturaux_et_Kc_synthèse région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BILAN HYDRIQUE</a:t>
            </a:r>
          </a:p>
        </c:rich>
      </c:tx>
      <c:layout>
        <c:manualLayout>
          <c:xMode val="factor"/>
          <c:yMode val="factor"/>
          <c:x val="-0.030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61"/>
          <c:w val="0.79775"/>
          <c:h val="0.939"/>
        </c:manualLayout>
      </c:layout>
      <c:areaChart>
        <c:grouping val="stacked"/>
        <c:varyColors val="0"/>
        <c:ser>
          <c:idx val="4"/>
          <c:order val="4"/>
          <c:tx>
            <c:strRef>
              <c:f>'Tableur de saisie'!$J$7</c:f>
              <c:strCache>
                <c:ptCount val="1"/>
                <c:pt idx="0">
                  <c:v>RFU JOUR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82C1A1"/>
                </a:gs>
              </a:gsLst>
              <a:lin ang="5400000" scaled="1"/>
            </a:gradFill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'Tableur de saisie'!$A$9:$A$131</c:f>
              <c:strCache>
                <c:ptCount val="123"/>
                <c:pt idx="0">
                  <c:v>42536</c:v>
                </c:pt>
              </c:strCache>
            </c:strRef>
          </c:cat>
          <c:val>
            <c:numRef>
              <c:f>'Tableur de saisie'!$J$9:$J$131</c:f>
              <c:numCache>
                <c:ptCount val="123"/>
                <c:pt idx="0">
                  <c:v>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</c:ser>
        <c:axId val="27395094"/>
        <c:axId val="45229255"/>
      </c:areaChart>
      <c:barChart>
        <c:barDir val="col"/>
        <c:grouping val="clustered"/>
        <c:varyColors val="0"/>
        <c:ser>
          <c:idx val="0"/>
          <c:order val="0"/>
          <c:tx>
            <c:strRef>
              <c:f>'Tableur de saisie'!$D$7</c:f>
              <c:strCache>
                <c:ptCount val="1"/>
                <c:pt idx="0">
                  <c:v>PLUIE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'Tableur de saisie'!$A$9:$A$131</c:f>
              <c:strCache>
                <c:ptCount val="123"/>
                <c:pt idx="0">
                  <c:v>42536</c:v>
                </c:pt>
              </c:strCache>
            </c:strRef>
          </c:cat>
          <c:val>
            <c:numRef>
              <c:f>'Tableur de saisie'!$D$9:$D$131</c:f>
              <c:numCache>
                <c:ptCount val="123"/>
              </c:numCache>
            </c:numRef>
          </c:val>
        </c:ser>
        <c:ser>
          <c:idx val="1"/>
          <c:order val="1"/>
          <c:tx>
            <c:strRef>
              <c:f>'Tableur de saisie'!$E$7</c:f>
              <c:strCache>
                <c:ptCount val="1"/>
                <c:pt idx="0">
                  <c:v>IRRIGATION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'Tableur de saisie'!$A$9:$A$131</c:f>
              <c:strCache>
                <c:ptCount val="123"/>
                <c:pt idx="0">
                  <c:v>42536</c:v>
                </c:pt>
              </c:strCache>
            </c:strRef>
          </c:cat>
          <c:val>
            <c:numRef>
              <c:f>'Tableur de saisie'!$E$9:$E$131</c:f>
              <c:numCache>
                <c:ptCount val="123"/>
              </c:numCache>
            </c:numRef>
          </c:val>
        </c:ser>
        <c:overlap val="100"/>
        <c:gapWidth val="0"/>
        <c:axId val="27395094"/>
        <c:axId val="45229255"/>
      </c:barChart>
      <c:lineChart>
        <c:grouping val="standard"/>
        <c:varyColors val="0"/>
        <c:ser>
          <c:idx val="2"/>
          <c:order val="2"/>
          <c:tx>
            <c:strRef>
              <c:f>'Tableur de saisie'!$H$7</c:f>
              <c:strCache>
                <c:ptCount val="1"/>
                <c:pt idx="0">
                  <c:v>1/3 RFU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'Tableur de saisie'!$A$9:$A$131</c:f>
              <c:strCache>
                <c:ptCount val="123"/>
                <c:pt idx="0">
                  <c:v>42536</c:v>
                </c:pt>
              </c:strCache>
            </c:strRef>
          </c:cat>
          <c:val>
            <c:numRef>
              <c:f>'Tableur de saisie'!$H$9:$H$131</c:f>
              <c:numCache>
                <c:ptCount val="123"/>
                <c:pt idx="0">
                  <c:v>33.333333333333336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'Tableur de saisie'!$I$7</c:f>
              <c:strCache>
                <c:ptCount val="1"/>
                <c:pt idx="0">
                  <c:v>RFU MAX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'Tableur de saisie'!$A$9:$A$131</c:f>
              <c:strCache>
                <c:ptCount val="123"/>
                <c:pt idx="0">
                  <c:v>42536</c:v>
                </c:pt>
              </c:strCache>
            </c:strRef>
          </c:cat>
          <c:val>
            <c:numRef>
              <c:f>'Tableur de saisie'!$I$9:$I$131</c:f>
              <c:numCache>
                <c:ptCount val="123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</c:ser>
        <c:axId val="27395094"/>
        <c:axId val="45229255"/>
      </c:lineChart>
      <c:dateAx>
        <c:axId val="27395094"/>
        <c:scaling>
          <c:orientation val="minMax"/>
        </c:scaling>
        <c:axPos val="b"/>
        <c:delete val="0"/>
        <c:numFmt formatCode="d/m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29255"/>
        <c:crosses val="autoZero"/>
        <c:auto val="0"/>
        <c:baseTimeUnit val="days"/>
        <c:majorUnit val="3"/>
        <c:majorTimeUnit val="days"/>
        <c:minorUnit val="3"/>
        <c:minorTimeUnit val="days"/>
        <c:noMultiLvlLbl val="0"/>
      </c:dateAx>
      <c:valAx>
        <c:axId val="45229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Valeurs en mm</a:t>
                </a:r>
              </a:p>
            </c:rich>
          </c:tx>
          <c:layout>
            <c:manualLayout>
              <c:xMode val="factor"/>
              <c:yMode val="factor"/>
              <c:x val="-0.0135"/>
              <c:y val="0.0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395094"/>
        <c:crossesAt val="1"/>
        <c:crossBetween val="between"/>
        <c:dispUnits/>
        <c:majorUnit val="20"/>
      </c:valAx>
      <c:spPr>
        <a:gradFill rotWithShape="1">
          <a:gsLst>
            <a:gs pos="0">
              <a:srgbClr val="C0C0C0"/>
            </a:gs>
            <a:gs pos="50000">
              <a:srgbClr val="DDDDDD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4"/>
          <c:w val="0.122"/>
          <c:h val="0.1807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825"/>
          <c:w val="0.97925"/>
          <c:h val="0.965"/>
        </c:manualLayout>
      </c:layout>
      <c:barChart>
        <c:barDir val="col"/>
        <c:grouping val="clustered"/>
        <c:varyColors val="0"/>
        <c:axId val="55848012"/>
        <c:axId val="32870061"/>
      </c:barChart>
      <c:catAx>
        <c:axId val="558480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70061"/>
        <c:crosses val="autoZero"/>
        <c:auto val="1"/>
        <c:lblOffset val="100"/>
        <c:tickLblSkip val="1"/>
        <c:noMultiLvlLbl val="0"/>
      </c:catAx>
      <c:valAx>
        <c:axId val="328700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48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87401575" right="0.787401575" top="0.984251969" bottom="0.984251969" header="0.5118055555555555" footer="0.511805555555555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257175</xdr:colOff>
      <xdr:row>4</xdr:row>
      <xdr:rowOff>9525</xdr:rowOff>
    </xdr:from>
    <xdr:to>
      <xdr:col>15</xdr:col>
      <xdr:colOff>133350</xdr:colOff>
      <xdr:row>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258675" y="8953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0</xdr:row>
      <xdr:rowOff>190500</xdr:rowOff>
    </xdr:from>
    <xdr:to>
      <xdr:col>12</xdr:col>
      <xdr:colOff>409575</xdr:colOff>
      <xdr:row>8</xdr:row>
      <xdr:rowOff>142875</xdr:rowOff>
    </xdr:to>
    <xdr:pic>
      <xdr:nvPicPr>
        <xdr:cNvPr id="2" name="Picture 10" descr="APCA_CA_PyreAtlan_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0500"/>
          <a:ext cx="15621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9</xdr:row>
      <xdr:rowOff>76200</xdr:rowOff>
    </xdr:from>
    <xdr:to>
      <xdr:col>15</xdr:col>
      <xdr:colOff>600075</xdr:colOff>
      <xdr:row>19</xdr:row>
      <xdr:rowOff>200025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9267825" y="1990725"/>
          <a:ext cx="40957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Méthodologie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1 - En B3, sélectionnez votre culture dans le menu déroulant,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2 - En début de campagne, fixez la RFU max et la RFU jour dans les cases I8 et J8 en vert fluo. Aidez-vous de la méthodologie envoyée avec le premier bulletin,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3 - Chaque jour, remplissez la date : cela fera apparaître les valeurs calculées des colonnes "pertes" et "réserve facilement utilisable"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4 - Sélectionnez le stade végétatif dans la liste déroulante et remplissez l'ETP, pluie et irrigation"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5 - La RFU jour est calculée automatiquement ! Et vous pouvez visualiser son évolution dans l'onglet "graphique bilan hydrique"</a:t>
          </a:r>
        </a:p>
      </xdr:txBody>
    </xdr:sp>
    <xdr:clientData/>
  </xdr:twoCellAnchor>
  <xdr:twoCellAnchor>
    <xdr:from>
      <xdr:col>10</xdr:col>
      <xdr:colOff>323850</xdr:colOff>
      <xdr:row>21</xdr:row>
      <xdr:rowOff>19050</xdr:rowOff>
    </xdr:from>
    <xdr:to>
      <xdr:col>15</xdr:col>
      <xdr:colOff>609600</xdr:colOff>
      <xdr:row>24</xdr:row>
      <xdr:rowOff>171450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9277350" y="4448175"/>
          <a:ext cx="40957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Version : 25/06/19, JBoyer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tableur est la propriété de la Chambre d'Agriculture des Pyrénées-Atlantiques. Il est donc exclusivement réservé à un usage privé non lucratif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0.40125</cdr:x>
      <cdr:y>0.612</cdr:y>
    </cdr:from>
    <cdr:to>
      <cdr:x>0.547</cdr:x>
      <cdr:y>0.67675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581400" y="3495675"/>
          <a:ext cx="13049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1" i="0" u="none" baseline="0">
              <a:solidFill>
                <a:srgbClr val="99CCFF"/>
              </a:solidFill>
            </a:rPr>
            <a:t>1/3 RFU</a:t>
          </a:r>
        </a:p>
      </cdr:txBody>
    </cdr:sp>
  </cdr:relSizeAnchor>
  <cdr:relSizeAnchor xmlns:cdr="http://schemas.openxmlformats.org/drawingml/2006/chartDrawing">
    <cdr:from>
      <cdr:x>0.402</cdr:x>
      <cdr:y>0.271</cdr:y>
    </cdr:from>
    <cdr:to>
      <cdr:x>0.5355</cdr:x>
      <cdr:y>0.344</cdr:y>
    </cdr:to>
    <cdr:sp>
      <cdr:nvSpPr>
        <cdr:cNvPr id="2" name="Text Box 2"/>
        <cdr:cNvSpPr txBox="1">
          <a:spLocks noChangeArrowheads="1"/>
        </cdr:cNvSpPr>
      </cdr:nvSpPr>
      <cdr:spPr>
        <a:xfrm>
          <a:off x="3590925" y="1543050"/>
          <a:ext cx="11906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RFU Max</a:t>
          </a:r>
        </a:p>
      </cdr:txBody>
    </cdr:sp>
  </cdr:relSizeAnchor>
  <cdr:relSizeAnchor xmlns:cdr="http://schemas.openxmlformats.org/drawingml/2006/chartDrawing">
    <cdr:from>
      <cdr:x>0.107</cdr:x>
      <cdr:y>0.10725</cdr:y>
    </cdr:from>
    <cdr:to>
      <cdr:x>0.19375</cdr:x>
      <cdr:y>0.257</cdr:y>
    </cdr:to>
    <cdr:pic>
      <cdr:nvPicPr>
        <cdr:cNvPr id="3" name="Picture 3" descr="APCA_CA_PyreAtlan_Q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0" y="609600"/>
          <a:ext cx="771525" cy="857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</cdr:x>
      <cdr:y>1</cdr:y>
    </cdr:to>
    <cdr:graphicFrame>
      <cdr:nvGraphicFramePr>
        <cdr:cNvPr id="1" name="Chart 7"/>
        <cdr:cNvGraphicFramePr/>
      </cdr:nvGraphicFramePr>
      <cdr:xfrm>
        <a:off x="0" y="0"/>
        <a:ext cx="8934450" cy="57150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0.81425</cdr:x>
      <cdr:y>0.6515</cdr:y>
    </cdr:from>
    <cdr:to>
      <cdr:x>0.9885</cdr:x>
      <cdr:y>0.8375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7496175" y="3714750"/>
          <a:ext cx="160020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droite "1/3 de RFU" est une limite en dessous de laquelle il est préférable de ne pas tomber...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B3" sqref="B3:D3"/>
    </sheetView>
  </sheetViews>
  <sheetFormatPr defaultColWidth="11.421875" defaultRowHeight="12.75"/>
  <cols>
    <col min="1" max="1" width="12.8515625" style="102" customWidth="1"/>
    <col min="2" max="2" width="19.00390625" style="102" customWidth="1"/>
    <col min="3" max="5" width="10.57421875" style="102" customWidth="1"/>
    <col min="6" max="6" width="27.57421875" style="102" customWidth="1"/>
    <col min="7" max="7" width="11.421875" style="102" customWidth="1"/>
    <col min="8" max="8" width="11.28125" style="102" customWidth="1"/>
    <col min="9" max="9" width="9.00390625" style="102" customWidth="1"/>
    <col min="10" max="16384" width="11.421875" style="102" customWidth="1"/>
  </cols>
  <sheetData>
    <row r="1" spans="1:13" ht="18.75">
      <c r="A1" s="133" t="s">
        <v>109</v>
      </c>
      <c r="B1" s="133"/>
      <c r="C1" s="133"/>
      <c r="D1" s="133"/>
      <c r="E1" s="133"/>
      <c r="F1" s="133"/>
      <c r="G1" s="133"/>
      <c r="H1" s="133"/>
      <c r="I1" s="133"/>
      <c r="J1" s="133"/>
      <c r="K1" s="100"/>
      <c r="L1" s="100"/>
      <c r="M1" s="101"/>
    </row>
    <row r="2" spans="1:11" ht="15.75" thickBot="1">
      <c r="A2" s="103"/>
      <c r="B2" s="103"/>
      <c r="C2" s="103"/>
      <c r="D2" s="103"/>
      <c r="E2" s="103"/>
      <c r="F2" s="103"/>
      <c r="G2" s="103"/>
      <c r="H2" s="103"/>
      <c r="I2" s="103"/>
      <c r="J2" s="104"/>
      <c r="K2" s="105"/>
    </row>
    <row r="3" spans="1:11" ht="19.5" thickBot="1" thickTop="1">
      <c r="A3" s="106" t="s">
        <v>110</v>
      </c>
      <c r="B3" s="130" t="s">
        <v>121</v>
      </c>
      <c r="C3" s="131"/>
      <c r="D3" s="132"/>
      <c r="E3" s="107"/>
      <c r="F3" s="107"/>
      <c r="G3" s="107"/>
      <c r="H3" s="107"/>
      <c r="I3" s="107"/>
      <c r="J3" s="103"/>
      <c r="K3" s="103"/>
    </row>
    <row r="4" spans="1:11" ht="15.75" thickTop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.7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6.5" thickBot="1" thickTop="1">
      <c r="A6" s="125" t="s">
        <v>112</v>
      </c>
      <c r="B6" s="134" t="s">
        <v>120</v>
      </c>
      <c r="C6" s="136" t="s">
        <v>0</v>
      </c>
      <c r="D6" s="141" t="s">
        <v>113</v>
      </c>
      <c r="E6" s="142"/>
      <c r="F6" s="143" t="s">
        <v>111</v>
      </c>
      <c r="G6" s="144"/>
      <c r="H6" s="138" t="s">
        <v>114</v>
      </c>
      <c r="I6" s="139"/>
      <c r="J6" s="140"/>
      <c r="K6" s="103"/>
    </row>
    <row r="7" spans="1:11" ht="15.75" thickBot="1">
      <c r="A7" s="126"/>
      <c r="B7" s="135"/>
      <c r="C7" s="137"/>
      <c r="D7" s="108" t="s">
        <v>115</v>
      </c>
      <c r="E7" s="109" t="s">
        <v>116</v>
      </c>
      <c r="F7" s="110" t="s">
        <v>1</v>
      </c>
      <c r="G7" s="111" t="s">
        <v>2</v>
      </c>
      <c r="H7" s="112" t="s">
        <v>117</v>
      </c>
      <c r="I7" s="113" t="s">
        <v>118</v>
      </c>
      <c r="J7" s="114" t="s">
        <v>119</v>
      </c>
      <c r="K7" s="103"/>
    </row>
    <row r="8" spans="1:11" ht="16.5" thickBot="1" thickTop="1">
      <c r="A8" s="127" t="s">
        <v>156</v>
      </c>
      <c r="B8" s="127"/>
      <c r="C8" s="127"/>
      <c r="D8" s="127"/>
      <c r="E8" s="127"/>
      <c r="F8" s="128"/>
      <c r="G8" s="129"/>
      <c r="H8" s="115">
        <f>I8/3</f>
        <v>33.333333333333336</v>
      </c>
      <c r="I8" s="92">
        <v>100</v>
      </c>
      <c r="J8" s="93">
        <v>80</v>
      </c>
      <c r="K8" s="103"/>
    </row>
    <row r="9" spans="1:11" ht="16.5" thickBot="1" thickTop="1">
      <c r="A9" s="84">
        <v>42536</v>
      </c>
      <c r="B9" s="94" t="s">
        <v>11</v>
      </c>
      <c r="C9" s="95"/>
      <c r="D9" s="85"/>
      <c r="E9" s="86"/>
      <c r="F9" s="116">
        <f>IF(A9&lt;&gt;0,(IF(VLOOKUP(B9,Liste!$B$2:$C$84,2,0)&lt;&gt;0,VLOOKUP(B9,Liste!$B$2:$C$84,2,0),"")),"")</f>
        <v>0.2</v>
      </c>
      <c r="G9" s="117">
        <f>IF(A9&lt;&gt;0,C9*F9,"")</f>
        <v>0</v>
      </c>
      <c r="H9" s="118">
        <f>IF(A9&lt;&gt;0,$H$8,"")</f>
        <v>33.333333333333336</v>
      </c>
      <c r="I9" s="119">
        <f>IF(A9&lt;&gt;0,$I$8,0)</f>
        <v>100</v>
      </c>
      <c r="J9" s="120">
        <f>IF(A9&lt;&gt;0,(IF((J8+D9+E9-G9)&gt;I8,I8,IF((J8+D9+E9-G9)&lt;0,0,(J8+D9+E9-G9)))),"")</f>
        <v>80</v>
      </c>
      <c r="K9" s="103"/>
    </row>
    <row r="10" spans="1:11" ht="16.5" thickBot="1">
      <c r="A10" s="87"/>
      <c r="B10" s="96"/>
      <c r="C10" s="97"/>
      <c r="D10" s="83"/>
      <c r="E10" s="88"/>
      <c r="F10" s="116">
        <f>IF(A10&lt;&gt;0,(IF(VLOOKUP(B10,Liste!$B$2:$C$84,2,0)&lt;&gt;0,VLOOKUP(B10,Liste!$B$2:$C$84,2,0),"")),"")</f>
      </c>
      <c r="G10" s="117">
        <f aca="true" t="shared" si="0" ref="G10:G73">IF(A10&lt;&gt;0,C10*F10,"")</f>
      </c>
      <c r="H10" s="118">
        <f aca="true" t="shared" si="1" ref="H10:H73">IF(A10&lt;&gt;0,$H$8,"")</f>
      </c>
      <c r="I10" s="121">
        <f aca="true" t="shared" si="2" ref="I10:I73">IF(A10&lt;&gt;0,$I$8,0)</f>
        <v>0</v>
      </c>
      <c r="J10" s="122">
        <f aca="true" t="shared" si="3" ref="J10:J73">IF(A10&lt;&gt;0,(IF((J9+D10+E10-G10)&gt;I9,I9,IF((J9+D10+E10-G10)&lt;0,0,(J9+D10+E10-G10)))),"")</f>
      </c>
      <c r="K10" s="103"/>
    </row>
    <row r="11" spans="1:11" ht="16.5" thickBot="1">
      <c r="A11" s="87"/>
      <c r="B11" s="96"/>
      <c r="C11" s="97"/>
      <c r="D11" s="83"/>
      <c r="E11" s="88"/>
      <c r="F11" s="116">
        <f>IF(A11&lt;&gt;0,(IF(VLOOKUP(B11,Liste!$B$2:$C$84,2,0)&lt;&gt;0,VLOOKUP(B11,Liste!$B$2:$C$84,2,0),"")),"")</f>
      </c>
      <c r="G11" s="117">
        <f t="shared" si="0"/>
      </c>
      <c r="H11" s="118">
        <f t="shared" si="1"/>
      </c>
      <c r="I11" s="121">
        <f t="shared" si="2"/>
        <v>0</v>
      </c>
      <c r="J11" s="122">
        <f t="shared" si="3"/>
      </c>
      <c r="K11" s="103"/>
    </row>
    <row r="12" spans="1:11" ht="16.5" thickBot="1">
      <c r="A12" s="87"/>
      <c r="B12" s="96"/>
      <c r="C12" s="97"/>
      <c r="D12" s="83"/>
      <c r="E12" s="88"/>
      <c r="F12" s="116">
        <f>IF(A12&lt;&gt;0,(IF(VLOOKUP(B12,Liste!$B$2:$C$84,2,0)&lt;&gt;0,VLOOKUP(B12,Liste!$B$2:$C$84,2,0),"")),"")</f>
      </c>
      <c r="G12" s="117">
        <f t="shared" si="0"/>
      </c>
      <c r="H12" s="118">
        <f t="shared" si="1"/>
      </c>
      <c r="I12" s="121">
        <f t="shared" si="2"/>
        <v>0</v>
      </c>
      <c r="J12" s="122">
        <f t="shared" si="3"/>
      </c>
      <c r="K12" s="103"/>
    </row>
    <row r="13" spans="1:11" ht="16.5" thickBot="1">
      <c r="A13" s="87"/>
      <c r="B13" s="96"/>
      <c r="C13" s="97"/>
      <c r="D13" s="83"/>
      <c r="E13" s="88"/>
      <c r="F13" s="116">
        <f>IF(A13&lt;&gt;0,(IF(VLOOKUP(B13,Liste!$B$2:$C$84,2,0)&lt;&gt;0,VLOOKUP(B13,Liste!$B$2:$C$84,2,0),"")),"")</f>
      </c>
      <c r="G13" s="117">
        <f t="shared" si="0"/>
      </c>
      <c r="H13" s="118">
        <f t="shared" si="1"/>
      </c>
      <c r="I13" s="121">
        <f t="shared" si="2"/>
        <v>0</v>
      </c>
      <c r="J13" s="122">
        <f t="shared" si="3"/>
      </c>
      <c r="K13" s="103"/>
    </row>
    <row r="14" spans="1:11" ht="16.5" thickBot="1">
      <c r="A14" s="87"/>
      <c r="B14" s="96"/>
      <c r="C14" s="97"/>
      <c r="D14" s="83"/>
      <c r="E14" s="88"/>
      <c r="F14" s="116">
        <f>IF(A14&lt;&gt;0,(IF(VLOOKUP(B14,Liste!$B$2:$C$84,2,0)&lt;&gt;0,VLOOKUP(B14,Liste!$B$2:$C$84,2,0),"")),"")</f>
      </c>
      <c r="G14" s="117">
        <f t="shared" si="0"/>
      </c>
      <c r="H14" s="118">
        <f t="shared" si="1"/>
      </c>
      <c r="I14" s="121">
        <f t="shared" si="2"/>
        <v>0</v>
      </c>
      <c r="J14" s="122">
        <f t="shared" si="3"/>
      </c>
      <c r="K14" s="103"/>
    </row>
    <row r="15" spans="1:11" ht="16.5" thickBot="1">
      <c r="A15" s="87"/>
      <c r="B15" s="96"/>
      <c r="C15" s="97"/>
      <c r="D15" s="83"/>
      <c r="E15" s="88"/>
      <c r="F15" s="116">
        <f>IF(A15&lt;&gt;0,(IF(VLOOKUP(B15,Liste!$B$2:$C$84,2,0)&lt;&gt;0,VLOOKUP(B15,Liste!$B$2:$C$84,2,0),"")),"")</f>
      </c>
      <c r="G15" s="117">
        <f t="shared" si="0"/>
      </c>
      <c r="H15" s="118">
        <f t="shared" si="1"/>
      </c>
      <c r="I15" s="121">
        <f t="shared" si="2"/>
        <v>0</v>
      </c>
      <c r="J15" s="122">
        <f t="shared" si="3"/>
      </c>
      <c r="K15" s="103"/>
    </row>
    <row r="16" spans="1:11" ht="16.5" thickBot="1">
      <c r="A16" s="87"/>
      <c r="B16" s="96"/>
      <c r="C16" s="97"/>
      <c r="D16" s="83"/>
      <c r="E16" s="88"/>
      <c r="F16" s="116">
        <f>IF(A16&lt;&gt;0,(IF(VLOOKUP(B16,Liste!$B$2:$C$84,2,0)&lt;&gt;0,VLOOKUP(B16,Liste!$B$2:$C$84,2,0),"")),"")</f>
      </c>
      <c r="G16" s="117">
        <f t="shared" si="0"/>
      </c>
      <c r="H16" s="118">
        <f t="shared" si="1"/>
      </c>
      <c r="I16" s="121">
        <f t="shared" si="2"/>
        <v>0</v>
      </c>
      <c r="J16" s="122">
        <f t="shared" si="3"/>
      </c>
      <c r="K16" s="103"/>
    </row>
    <row r="17" spans="1:11" ht="16.5" thickBot="1">
      <c r="A17" s="87"/>
      <c r="B17" s="96"/>
      <c r="C17" s="97"/>
      <c r="D17" s="83"/>
      <c r="E17" s="88"/>
      <c r="F17" s="116">
        <f>IF(A17&lt;&gt;0,(IF(VLOOKUP(B17,Liste!$B$2:$C$84,2,0)&lt;&gt;0,VLOOKUP(B17,Liste!$B$2:$C$84,2,0),"")),"")</f>
      </c>
      <c r="G17" s="117">
        <f t="shared" si="0"/>
      </c>
      <c r="H17" s="118">
        <f t="shared" si="1"/>
      </c>
      <c r="I17" s="121">
        <f t="shared" si="2"/>
        <v>0</v>
      </c>
      <c r="J17" s="122">
        <f t="shared" si="3"/>
      </c>
      <c r="K17" s="103"/>
    </row>
    <row r="18" spans="1:11" ht="16.5" thickBot="1">
      <c r="A18" s="87"/>
      <c r="B18" s="96"/>
      <c r="C18" s="97"/>
      <c r="D18" s="83"/>
      <c r="E18" s="88"/>
      <c r="F18" s="116">
        <f>IF(A18&lt;&gt;0,(IF(VLOOKUP(B18,Liste!$B$2:$C$84,2,0)&lt;&gt;0,VLOOKUP(B18,Liste!$B$2:$C$84,2,0),"")),"")</f>
      </c>
      <c r="G18" s="117">
        <f t="shared" si="0"/>
      </c>
      <c r="H18" s="118">
        <f t="shared" si="1"/>
      </c>
      <c r="I18" s="121">
        <f t="shared" si="2"/>
        <v>0</v>
      </c>
      <c r="J18" s="122">
        <f t="shared" si="3"/>
      </c>
      <c r="K18" s="103"/>
    </row>
    <row r="19" spans="1:11" ht="16.5" thickBot="1">
      <c r="A19" s="87"/>
      <c r="B19" s="96"/>
      <c r="C19" s="97"/>
      <c r="D19" s="83"/>
      <c r="E19" s="88"/>
      <c r="F19" s="116">
        <f>IF(A19&lt;&gt;0,(IF(VLOOKUP(B19,Liste!$B$2:$C$84,2,0)&lt;&gt;0,VLOOKUP(B19,Liste!$B$2:$C$84,2,0),"")),"")</f>
      </c>
      <c r="G19" s="117">
        <f t="shared" si="0"/>
      </c>
      <c r="H19" s="118">
        <f t="shared" si="1"/>
      </c>
      <c r="I19" s="121">
        <f t="shared" si="2"/>
        <v>0</v>
      </c>
      <c r="J19" s="122">
        <f t="shared" si="3"/>
      </c>
      <c r="K19" s="103"/>
    </row>
    <row r="20" spans="1:11" ht="16.5" thickBot="1">
      <c r="A20" s="87"/>
      <c r="B20" s="96"/>
      <c r="C20" s="97"/>
      <c r="D20" s="83"/>
      <c r="E20" s="88"/>
      <c r="F20" s="116">
        <f>IF(A20&lt;&gt;0,(IF(VLOOKUP(B20,Liste!$B$2:$C$84,2,0)&lt;&gt;0,VLOOKUP(B20,Liste!$B$2:$C$84,2,0),"")),"")</f>
      </c>
      <c r="G20" s="117">
        <f t="shared" si="0"/>
      </c>
      <c r="H20" s="118">
        <f t="shared" si="1"/>
      </c>
      <c r="I20" s="121">
        <f t="shared" si="2"/>
        <v>0</v>
      </c>
      <c r="J20" s="122">
        <f t="shared" si="3"/>
      </c>
      <c r="K20" s="103"/>
    </row>
    <row r="21" spans="1:11" ht="16.5" thickBot="1">
      <c r="A21" s="87"/>
      <c r="B21" s="96"/>
      <c r="C21" s="97"/>
      <c r="D21" s="83"/>
      <c r="E21" s="88"/>
      <c r="F21" s="116">
        <f>IF(A21&lt;&gt;0,(IF(VLOOKUP(B21,Liste!$B$2:$C$84,2,0)&lt;&gt;0,VLOOKUP(B21,Liste!$B$2:$C$84,2,0),"")),"")</f>
      </c>
      <c r="G21" s="117">
        <f t="shared" si="0"/>
      </c>
      <c r="H21" s="118">
        <f t="shared" si="1"/>
      </c>
      <c r="I21" s="121">
        <f t="shared" si="2"/>
        <v>0</v>
      </c>
      <c r="J21" s="122">
        <f t="shared" si="3"/>
      </c>
      <c r="K21" s="103"/>
    </row>
    <row r="22" spans="1:11" ht="16.5" thickBot="1">
      <c r="A22" s="87"/>
      <c r="B22" s="96"/>
      <c r="C22" s="97"/>
      <c r="D22" s="83"/>
      <c r="E22" s="88"/>
      <c r="F22" s="116">
        <f>IF(A22&lt;&gt;0,(IF(VLOOKUP(B22,Liste!$B$2:$C$84,2,0)&lt;&gt;0,VLOOKUP(B22,Liste!$B$2:$C$84,2,0),"")),"")</f>
      </c>
      <c r="G22" s="117">
        <f t="shared" si="0"/>
      </c>
      <c r="H22" s="118">
        <f t="shared" si="1"/>
      </c>
      <c r="I22" s="121">
        <f t="shared" si="2"/>
        <v>0</v>
      </c>
      <c r="J22" s="122">
        <f t="shared" si="3"/>
      </c>
      <c r="K22" s="103"/>
    </row>
    <row r="23" spans="1:11" ht="16.5" thickBot="1">
      <c r="A23" s="87"/>
      <c r="B23" s="96"/>
      <c r="C23" s="97"/>
      <c r="D23" s="83"/>
      <c r="E23" s="88"/>
      <c r="F23" s="116">
        <f>IF(A23&lt;&gt;0,(IF(VLOOKUP(B23,Liste!$B$2:$C$84,2,0)&lt;&gt;0,VLOOKUP(B23,Liste!$B$2:$C$84,2,0),"")),"")</f>
      </c>
      <c r="G23" s="117">
        <f t="shared" si="0"/>
      </c>
      <c r="H23" s="118">
        <f t="shared" si="1"/>
      </c>
      <c r="I23" s="121">
        <f t="shared" si="2"/>
        <v>0</v>
      </c>
      <c r="J23" s="122">
        <f t="shared" si="3"/>
      </c>
      <c r="K23" s="103"/>
    </row>
    <row r="24" spans="1:11" ht="16.5" thickBot="1">
      <c r="A24" s="87"/>
      <c r="B24" s="96"/>
      <c r="C24" s="97"/>
      <c r="D24" s="83"/>
      <c r="E24" s="88"/>
      <c r="F24" s="116">
        <f>IF(A24&lt;&gt;0,(IF(VLOOKUP(B24,Liste!$B$2:$C$84,2,0)&lt;&gt;0,VLOOKUP(B24,Liste!$B$2:$C$84,2,0),"")),"")</f>
      </c>
      <c r="G24" s="117">
        <f t="shared" si="0"/>
      </c>
      <c r="H24" s="118">
        <f t="shared" si="1"/>
      </c>
      <c r="I24" s="121">
        <f t="shared" si="2"/>
        <v>0</v>
      </c>
      <c r="J24" s="122">
        <f t="shared" si="3"/>
      </c>
      <c r="K24" s="103"/>
    </row>
    <row r="25" spans="1:11" ht="16.5" thickBot="1">
      <c r="A25" s="87"/>
      <c r="B25" s="96"/>
      <c r="C25" s="97"/>
      <c r="D25" s="83"/>
      <c r="E25" s="88"/>
      <c r="F25" s="116">
        <f>IF(A25&lt;&gt;0,(IF(VLOOKUP(B25,Liste!$B$2:$C$84,2,0)&lt;&gt;0,VLOOKUP(B25,Liste!$B$2:$C$84,2,0),"")),"")</f>
      </c>
      <c r="G25" s="117">
        <f t="shared" si="0"/>
      </c>
      <c r="H25" s="118">
        <f t="shared" si="1"/>
      </c>
      <c r="I25" s="121">
        <f t="shared" si="2"/>
        <v>0</v>
      </c>
      <c r="J25" s="122">
        <f t="shared" si="3"/>
      </c>
      <c r="K25" s="103"/>
    </row>
    <row r="26" spans="1:11" ht="16.5" thickBot="1">
      <c r="A26" s="87"/>
      <c r="B26" s="96"/>
      <c r="C26" s="97"/>
      <c r="D26" s="83"/>
      <c r="E26" s="88"/>
      <c r="F26" s="116">
        <f>IF(A26&lt;&gt;0,(IF(VLOOKUP(B26,Liste!$B$2:$C$84,2,0)&lt;&gt;0,VLOOKUP(B26,Liste!$B$2:$C$84,2,0),"")),"")</f>
      </c>
      <c r="G26" s="117">
        <f t="shared" si="0"/>
      </c>
      <c r="H26" s="118">
        <f t="shared" si="1"/>
      </c>
      <c r="I26" s="121">
        <f t="shared" si="2"/>
        <v>0</v>
      </c>
      <c r="J26" s="122">
        <f t="shared" si="3"/>
      </c>
      <c r="K26" s="103"/>
    </row>
    <row r="27" spans="1:11" ht="16.5" thickBot="1">
      <c r="A27" s="87"/>
      <c r="B27" s="96"/>
      <c r="C27" s="97"/>
      <c r="D27" s="83"/>
      <c r="E27" s="88"/>
      <c r="F27" s="116">
        <f>IF(A27&lt;&gt;0,(IF(VLOOKUP(B27,Liste!$B$2:$C$84,2,0)&lt;&gt;0,VLOOKUP(B27,Liste!$B$2:$C$84,2,0),"")),"")</f>
      </c>
      <c r="G27" s="117">
        <f t="shared" si="0"/>
      </c>
      <c r="H27" s="118">
        <f t="shared" si="1"/>
      </c>
      <c r="I27" s="121">
        <f t="shared" si="2"/>
        <v>0</v>
      </c>
      <c r="J27" s="122">
        <f t="shared" si="3"/>
      </c>
      <c r="K27" s="103"/>
    </row>
    <row r="28" spans="1:11" ht="16.5" thickBot="1">
      <c r="A28" s="87"/>
      <c r="B28" s="96"/>
      <c r="C28" s="97"/>
      <c r="D28" s="83"/>
      <c r="E28" s="88"/>
      <c r="F28" s="116">
        <f>IF(A28&lt;&gt;0,(IF(VLOOKUP(B28,Liste!$B$2:$C$84,2,0)&lt;&gt;0,VLOOKUP(B28,Liste!$B$2:$C$84,2,0),"")),"")</f>
      </c>
      <c r="G28" s="117">
        <f t="shared" si="0"/>
      </c>
      <c r="H28" s="118">
        <f t="shared" si="1"/>
      </c>
      <c r="I28" s="121">
        <f t="shared" si="2"/>
        <v>0</v>
      </c>
      <c r="J28" s="122">
        <f t="shared" si="3"/>
      </c>
      <c r="K28" s="103"/>
    </row>
    <row r="29" spans="1:11" ht="16.5" thickBot="1">
      <c r="A29" s="87"/>
      <c r="B29" s="96"/>
      <c r="C29" s="97"/>
      <c r="D29" s="83"/>
      <c r="E29" s="88"/>
      <c r="F29" s="116">
        <f>IF(A29&lt;&gt;0,(IF(VLOOKUP(B29,Liste!$B$2:$C$84,2,0)&lt;&gt;0,VLOOKUP(B29,Liste!$B$2:$C$84,2,0),"")),"")</f>
      </c>
      <c r="G29" s="117">
        <f t="shared" si="0"/>
      </c>
      <c r="H29" s="118">
        <f t="shared" si="1"/>
      </c>
      <c r="I29" s="121">
        <f t="shared" si="2"/>
        <v>0</v>
      </c>
      <c r="J29" s="122">
        <f t="shared" si="3"/>
      </c>
      <c r="K29" s="103"/>
    </row>
    <row r="30" spans="1:11" ht="16.5" thickBot="1">
      <c r="A30" s="87"/>
      <c r="B30" s="96"/>
      <c r="C30" s="97"/>
      <c r="D30" s="83"/>
      <c r="E30" s="88"/>
      <c r="F30" s="116">
        <f>IF(A30&lt;&gt;0,(IF(VLOOKUP(B30,Liste!$B$2:$C$84,2,0)&lt;&gt;0,VLOOKUP(B30,Liste!$B$2:$C$84,2,0),"")),"")</f>
      </c>
      <c r="G30" s="117">
        <f t="shared" si="0"/>
      </c>
      <c r="H30" s="118">
        <f t="shared" si="1"/>
      </c>
      <c r="I30" s="121">
        <f t="shared" si="2"/>
        <v>0</v>
      </c>
      <c r="J30" s="122">
        <f t="shared" si="3"/>
      </c>
      <c r="K30" s="103"/>
    </row>
    <row r="31" spans="1:11" ht="16.5" thickBot="1">
      <c r="A31" s="87"/>
      <c r="B31" s="96"/>
      <c r="C31" s="97"/>
      <c r="D31" s="83"/>
      <c r="E31" s="88"/>
      <c r="F31" s="116">
        <f>IF(A31&lt;&gt;0,(IF(VLOOKUP(B31,Liste!$B$2:$C$84,2,0)&lt;&gt;0,VLOOKUP(B31,Liste!$B$2:$C$84,2,0),"")),"")</f>
      </c>
      <c r="G31" s="117">
        <f t="shared" si="0"/>
      </c>
      <c r="H31" s="118">
        <f t="shared" si="1"/>
      </c>
      <c r="I31" s="121">
        <f t="shared" si="2"/>
        <v>0</v>
      </c>
      <c r="J31" s="122">
        <f t="shared" si="3"/>
      </c>
      <c r="K31" s="103"/>
    </row>
    <row r="32" spans="1:11" ht="16.5" thickBot="1">
      <c r="A32" s="87"/>
      <c r="B32" s="96"/>
      <c r="C32" s="97"/>
      <c r="D32" s="83"/>
      <c r="E32" s="88"/>
      <c r="F32" s="116">
        <f>IF(A32&lt;&gt;0,(IF(VLOOKUP(B32,Liste!$B$2:$C$84,2,0)&lt;&gt;0,VLOOKUP(B32,Liste!$B$2:$C$84,2,0),"")),"")</f>
      </c>
      <c r="G32" s="117">
        <f t="shared" si="0"/>
      </c>
      <c r="H32" s="118">
        <f t="shared" si="1"/>
      </c>
      <c r="I32" s="121">
        <f t="shared" si="2"/>
        <v>0</v>
      </c>
      <c r="J32" s="122">
        <f t="shared" si="3"/>
      </c>
      <c r="K32" s="103"/>
    </row>
    <row r="33" spans="1:11" ht="16.5" thickBot="1">
      <c r="A33" s="87"/>
      <c r="B33" s="96"/>
      <c r="C33" s="97"/>
      <c r="D33" s="83"/>
      <c r="E33" s="88"/>
      <c r="F33" s="116">
        <f>IF(A33&lt;&gt;0,(IF(VLOOKUP(B33,Liste!$B$2:$C$84,2,0)&lt;&gt;0,VLOOKUP(B33,Liste!$B$2:$C$84,2,0),"")),"")</f>
      </c>
      <c r="G33" s="117">
        <f t="shared" si="0"/>
      </c>
      <c r="H33" s="118">
        <f t="shared" si="1"/>
      </c>
      <c r="I33" s="121">
        <f t="shared" si="2"/>
        <v>0</v>
      </c>
      <c r="J33" s="122">
        <f t="shared" si="3"/>
      </c>
      <c r="K33" s="103"/>
    </row>
    <row r="34" spans="1:11" ht="16.5" thickBot="1">
      <c r="A34" s="87"/>
      <c r="B34" s="96"/>
      <c r="C34" s="97"/>
      <c r="D34" s="83"/>
      <c r="E34" s="88"/>
      <c r="F34" s="116">
        <f>IF(A34&lt;&gt;0,(IF(VLOOKUP(B34,Liste!$B$2:$C$84,2,0)&lt;&gt;0,VLOOKUP(B34,Liste!$B$2:$C$84,2,0),"")),"")</f>
      </c>
      <c r="G34" s="117">
        <f t="shared" si="0"/>
      </c>
      <c r="H34" s="118">
        <f t="shared" si="1"/>
      </c>
      <c r="I34" s="121">
        <f t="shared" si="2"/>
        <v>0</v>
      </c>
      <c r="J34" s="122">
        <f t="shared" si="3"/>
      </c>
      <c r="K34" s="103"/>
    </row>
    <row r="35" spans="1:11" ht="16.5" thickBot="1">
      <c r="A35" s="87"/>
      <c r="B35" s="96"/>
      <c r="C35" s="97"/>
      <c r="D35" s="83"/>
      <c r="E35" s="88"/>
      <c r="F35" s="116">
        <f>IF(A35&lt;&gt;0,(IF(VLOOKUP(B35,Liste!$B$2:$C$84,2,0)&lt;&gt;0,VLOOKUP(B35,Liste!$B$2:$C$84,2,0),"")),"")</f>
      </c>
      <c r="G35" s="117">
        <f t="shared" si="0"/>
      </c>
      <c r="H35" s="118">
        <f t="shared" si="1"/>
      </c>
      <c r="I35" s="121">
        <f t="shared" si="2"/>
        <v>0</v>
      </c>
      <c r="J35" s="122">
        <f t="shared" si="3"/>
      </c>
      <c r="K35" s="103"/>
    </row>
    <row r="36" spans="1:11" ht="16.5" thickBot="1">
      <c r="A36" s="87"/>
      <c r="B36" s="96"/>
      <c r="C36" s="97"/>
      <c r="D36" s="83"/>
      <c r="E36" s="88"/>
      <c r="F36" s="116">
        <f>IF(A36&lt;&gt;0,(IF(VLOOKUP(B36,Liste!$B$2:$C$84,2,0)&lt;&gt;0,VLOOKUP(B36,Liste!$B$2:$C$84,2,0),"")),"")</f>
      </c>
      <c r="G36" s="117">
        <f t="shared" si="0"/>
      </c>
      <c r="H36" s="118">
        <f t="shared" si="1"/>
      </c>
      <c r="I36" s="121">
        <f t="shared" si="2"/>
        <v>0</v>
      </c>
      <c r="J36" s="122">
        <f t="shared" si="3"/>
      </c>
      <c r="K36" s="103"/>
    </row>
    <row r="37" spans="1:11" ht="16.5" thickBot="1">
      <c r="A37" s="87"/>
      <c r="B37" s="96"/>
      <c r="C37" s="97"/>
      <c r="D37" s="83"/>
      <c r="E37" s="88"/>
      <c r="F37" s="116">
        <f>IF(A37&lt;&gt;0,(IF(VLOOKUP(B37,Liste!$B$2:$C$84,2,0)&lt;&gt;0,VLOOKUP(B37,Liste!$B$2:$C$84,2,0),"")),"")</f>
      </c>
      <c r="G37" s="117">
        <f t="shared" si="0"/>
      </c>
      <c r="H37" s="118">
        <f t="shared" si="1"/>
      </c>
      <c r="I37" s="121">
        <f t="shared" si="2"/>
        <v>0</v>
      </c>
      <c r="J37" s="122">
        <f t="shared" si="3"/>
      </c>
      <c r="K37" s="103"/>
    </row>
    <row r="38" spans="1:11" ht="16.5" thickBot="1">
      <c r="A38" s="87"/>
      <c r="B38" s="96"/>
      <c r="C38" s="97"/>
      <c r="D38" s="83"/>
      <c r="E38" s="88"/>
      <c r="F38" s="116">
        <f>IF(A38&lt;&gt;0,(IF(VLOOKUP(B38,Liste!$B$2:$C$84,2,0)&lt;&gt;0,VLOOKUP(B38,Liste!$B$2:$C$84,2,0),"")),"")</f>
      </c>
      <c r="G38" s="117">
        <f t="shared" si="0"/>
      </c>
      <c r="H38" s="118">
        <f t="shared" si="1"/>
      </c>
      <c r="I38" s="121">
        <f t="shared" si="2"/>
        <v>0</v>
      </c>
      <c r="J38" s="122">
        <f t="shared" si="3"/>
      </c>
      <c r="K38" s="103"/>
    </row>
    <row r="39" spans="1:11" ht="16.5" thickBot="1">
      <c r="A39" s="87"/>
      <c r="B39" s="96"/>
      <c r="C39" s="97"/>
      <c r="D39" s="83"/>
      <c r="E39" s="88"/>
      <c r="F39" s="116">
        <f>IF(A39&lt;&gt;0,(IF(VLOOKUP(B39,Liste!$B$2:$C$84,2,0)&lt;&gt;0,VLOOKUP(B39,Liste!$B$2:$C$84,2,0),"")),"")</f>
      </c>
      <c r="G39" s="117">
        <f t="shared" si="0"/>
      </c>
      <c r="H39" s="118">
        <f t="shared" si="1"/>
      </c>
      <c r="I39" s="121">
        <f t="shared" si="2"/>
        <v>0</v>
      </c>
      <c r="J39" s="122">
        <f t="shared" si="3"/>
      </c>
      <c r="K39" s="103"/>
    </row>
    <row r="40" spans="1:11" ht="16.5" thickBot="1">
      <c r="A40" s="87"/>
      <c r="B40" s="96"/>
      <c r="C40" s="97"/>
      <c r="D40" s="83"/>
      <c r="E40" s="88"/>
      <c r="F40" s="116">
        <f>IF(A40&lt;&gt;0,(IF(VLOOKUP(B40,Liste!$B$2:$C$84,2,0)&lt;&gt;0,VLOOKUP(B40,Liste!$B$2:$C$84,2,0),"")),"")</f>
      </c>
      <c r="G40" s="117">
        <f t="shared" si="0"/>
      </c>
      <c r="H40" s="118">
        <f t="shared" si="1"/>
      </c>
      <c r="I40" s="121">
        <f t="shared" si="2"/>
        <v>0</v>
      </c>
      <c r="J40" s="122">
        <f t="shared" si="3"/>
      </c>
      <c r="K40" s="103"/>
    </row>
    <row r="41" spans="1:11" ht="16.5" thickBot="1">
      <c r="A41" s="87"/>
      <c r="B41" s="96"/>
      <c r="C41" s="97"/>
      <c r="D41" s="83"/>
      <c r="E41" s="88"/>
      <c r="F41" s="116">
        <f>IF(A41&lt;&gt;0,(IF(VLOOKUP(B41,Liste!$B$2:$C$84,2,0)&lt;&gt;0,VLOOKUP(B41,Liste!$B$2:$C$84,2,0),"")),"")</f>
      </c>
      <c r="G41" s="117">
        <f t="shared" si="0"/>
      </c>
      <c r="H41" s="118">
        <f t="shared" si="1"/>
      </c>
      <c r="I41" s="121">
        <f t="shared" si="2"/>
        <v>0</v>
      </c>
      <c r="J41" s="122">
        <f t="shared" si="3"/>
      </c>
      <c r="K41" s="103"/>
    </row>
    <row r="42" spans="1:11" ht="16.5" thickBot="1">
      <c r="A42" s="87"/>
      <c r="B42" s="96"/>
      <c r="C42" s="97"/>
      <c r="D42" s="83"/>
      <c r="E42" s="88"/>
      <c r="F42" s="116">
        <f>IF(A42&lt;&gt;0,(IF(VLOOKUP(B42,Liste!$B$2:$C$84,2,0)&lt;&gt;0,VLOOKUP(B42,Liste!$B$2:$C$84,2,0),"")),"")</f>
      </c>
      <c r="G42" s="117">
        <f t="shared" si="0"/>
      </c>
      <c r="H42" s="118">
        <f t="shared" si="1"/>
      </c>
      <c r="I42" s="121">
        <f t="shared" si="2"/>
        <v>0</v>
      </c>
      <c r="J42" s="122">
        <f t="shared" si="3"/>
      </c>
      <c r="K42" s="103"/>
    </row>
    <row r="43" spans="1:11" ht="16.5" thickBot="1">
      <c r="A43" s="87"/>
      <c r="B43" s="96"/>
      <c r="C43" s="97"/>
      <c r="D43" s="83"/>
      <c r="E43" s="88"/>
      <c r="F43" s="116">
        <f>IF(A43&lt;&gt;0,(IF(VLOOKUP(B43,Liste!$B$2:$C$84,2,0)&lt;&gt;0,VLOOKUP(B43,Liste!$B$2:$C$84,2,0),"")),"")</f>
      </c>
      <c r="G43" s="117">
        <f t="shared" si="0"/>
      </c>
      <c r="H43" s="118">
        <f t="shared" si="1"/>
      </c>
      <c r="I43" s="121">
        <f t="shared" si="2"/>
        <v>0</v>
      </c>
      <c r="J43" s="122">
        <f t="shared" si="3"/>
      </c>
      <c r="K43" s="103"/>
    </row>
    <row r="44" spans="1:11" ht="16.5" thickBot="1">
      <c r="A44" s="87"/>
      <c r="B44" s="96"/>
      <c r="C44" s="97"/>
      <c r="D44" s="83"/>
      <c r="E44" s="88"/>
      <c r="F44" s="116">
        <f>IF(A44&lt;&gt;0,(IF(VLOOKUP(B44,Liste!$B$2:$C$84,2,0)&lt;&gt;0,VLOOKUP(B44,Liste!$B$2:$C$84,2,0),"")),"")</f>
      </c>
      <c r="G44" s="117">
        <f t="shared" si="0"/>
      </c>
      <c r="H44" s="118">
        <f t="shared" si="1"/>
      </c>
      <c r="I44" s="121">
        <f t="shared" si="2"/>
        <v>0</v>
      </c>
      <c r="J44" s="122">
        <f t="shared" si="3"/>
      </c>
      <c r="K44" s="103"/>
    </row>
    <row r="45" spans="1:11" ht="16.5" thickBot="1">
      <c r="A45" s="87"/>
      <c r="B45" s="96"/>
      <c r="C45" s="97"/>
      <c r="D45" s="83"/>
      <c r="E45" s="88"/>
      <c r="F45" s="116">
        <f>IF(A45&lt;&gt;0,(IF(VLOOKUP(B45,Liste!$B$2:$C$84,2,0)&lt;&gt;0,VLOOKUP(B45,Liste!$B$2:$C$84,2,0),"")),"")</f>
      </c>
      <c r="G45" s="117">
        <f t="shared" si="0"/>
      </c>
      <c r="H45" s="118">
        <f t="shared" si="1"/>
      </c>
      <c r="I45" s="121">
        <f t="shared" si="2"/>
        <v>0</v>
      </c>
      <c r="J45" s="122">
        <f t="shared" si="3"/>
      </c>
      <c r="K45" s="103"/>
    </row>
    <row r="46" spans="1:11" ht="16.5" thickBot="1">
      <c r="A46" s="87"/>
      <c r="B46" s="96"/>
      <c r="C46" s="97"/>
      <c r="D46" s="83"/>
      <c r="E46" s="88"/>
      <c r="F46" s="116">
        <f>IF(A46&lt;&gt;0,(IF(VLOOKUP(B46,Liste!$B$2:$C$84,2,0)&lt;&gt;0,VLOOKUP(B46,Liste!$B$2:$C$84,2,0),"")),"")</f>
      </c>
      <c r="G46" s="117">
        <f t="shared" si="0"/>
      </c>
      <c r="H46" s="118">
        <f t="shared" si="1"/>
      </c>
      <c r="I46" s="121">
        <f t="shared" si="2"/>
        <v>0</v>
      </c>
      <c r="J46" s="122">
        <f t="shared" si="3"/>
      </c>
      <c r="K46" s="103"/>
    </row>
    <row r="47" spans="1:11" ht="16.5" thickBot="1">
      <c r="A47" s="87"/>
      <c r="B47" s="96"/>
      <c r="C47" s="97"/>
      <c r="D47" s="83"/>
      <c r="E47" s="88"/>
      <c r="F47" s="116">
        <f>IF(A47&lt;&gt;0,(IF(VLOOKUP(B47,Liste!$B$2:$C$84,2,0)&lt;&gt;0,VLOOKUP(B47,Liste!$B$2:$C$84,2,0),"")),"")</f>
      </c>
      <c r="G47" s="117">
        <f t="shared" si="0"/>
      </c>
      <c r="H47" s="118">
        <f t="shared" si="1"/>
      </c>
      <c r="I47" s="121">
        <f t="shared" si="2"/>
        <v>0</v>
      </c>
      <c r="J47" s="122">
        <f t="shared" si="3"/>
      </c>
      <c r="K47" s="103"/>
    </row>
    <row r="48" spans="1:11" ht="16.5" thickBot="1">
      <c r="A48" s="87"/>
      <c r="B48" s="96"/>
      <c r="C48" s="97"/>
      <c r="D48" s="83"/>
      <c r="E48" s="88"/>
      <c r="F48" s="116">
        <f>IF(A48&lt;&gt;0,(IF(VLOOKUP(B48,Liste!$B$2:$C$84,2,0)&lt;&gt;0,VLOOKUP(B48,Liste!$B$2:$C$84,2,0),"")),"")</f>
      </c>
      <c r="G48" s="117">
        <f t="shared" si="0"/>
      </c>
      <c r="H48" s="118">
        <f t="shared" si="1"/>
      </c>
      <c r="I48" s="121">
        <f t="shared" si="2"/>
        <v>0</v>
      </c>
      <c r="J48" s="122">
        <f t="shared" si="3"/>
      </c>
      <c r="K48" s="103"/>
    </row>
    <row r="49" spans="1:11" ht="16.5" thickBot="1">
      <c r="A49" s="87"/>
      <c r="B49" s="96"/>
      <c r="C49" s="97"/>
      <c r="D49" s="83"/>
      <c r="E49" s="88"/>
      <c r="F49" s="116">
        <f>IF(A49&lt;&gt;0,(IF(VLOOKUP(B49,Liste!$B$2:$C$84,2,0)&lt;&gt;0,VLOOKUP(B49,Liste!$B$2:$C$84,2,0),"")),"")</f>
      </c>
      <c r="G49" s="117">
        <f t="shared" si="0"/>
      </c>
      <c r="H49" s="118">
        <f t="shared" si="1"/>
      </c>
      <c r="I49" s="121">
        <f t="shared" si="2"/>
        <v>0</v>
      </c>
      <c r="J49" s="122">
        <f t="shared" si="3"/>
      </c>
      <c r="K49" s="103"/>
    </row>
    <row r="50" spans="1:11" ht="16.5" thickBot="1">
      <c r="A50" s="87"/>
      <c r="B50" s="96"/>
      <c r="C50" s="97"/>
      <c r="D50" s="83"/>
      <c r="E50" s="88"/>
      <c r="F50" s="116">
        <f>IF(A50&lt;&gt;0,(IF(VLOOKUP(B50,Liste!$B$2:$C$84,2,0)&lt;&gt;0,VLOOKUP(B50,Liste!$B$2:$C$84,2,0),"")),"")</f>
      </c>
      <c r="G50" s="117">
        <f t="shared" si="0"/>
      </c>
      <c r="H50" s="118">
        <f t="shared" si="1"/>
      </c>
      <c r="I50" s="121">
        <f t="shared" si="2"/>
        <v>0</v>
      </c>
      <c r="J50" s="122">
        <f t="shared" si="3"/>
      </c>
      <c r="K50" s="103"/>
    </row>
    <row r="51" spans="1:11" ht="16.5" thickBot="1">
      <c r="A51" s="87"/>
      <c r="B51" s="96"/>
      <c r="C51" s="97"/>
      <c r="D51" s="83"/>
      <c r="E51" s="88"/>
      <c r="F51" s="116">
        <f>IF(A51&lt;&gt;0,(IF(VLOOKUP(B51,Liste!$B$2:$C$84,2,0)&lt;&gt;0,VLOOKUP(B51,Liste!$B$2:$C$84,2,0),"")),"")</f>
      </c>
      <c r="G51" s="117">
        <f t="shared" si="0"/>
      </c>
      <c r="H51" s="118">
        <f t="shared" si="1"/>
      </c>
      <c r="I51" s="121">
        <f t="shared" si="2"/>
        <v>0</v>
      </c>
      <c r="J51" s="122">
        <f t="shared" si="3"/>
      </c>
      <c r="K51" s="103"/>
    </row>
    <row r="52" spans="1:11" ht="16.5" thickBot="1">
      <c r="A52" s="87"/>
      <c r="B52" s="96"/>
      <c r="C52" s="97"/>
      <c r="D52" s="83"/>
      <c r="E52" s="88"/>
      <c r="F52" s="116">
        <f>IF(A52&lt;&gt;0,(IF(VLOOKUP(B52,Liste!$B$2:$C$84,2,0)&lt;&gt;0,VLOOKUP(B52,Liste!$B$2:$C$84,2,0),"")),"")</f>
      </c>
      <c r="G52" s="117">
        <f t="shared" si="0"/>
      </c>
      <c r="H52" s="118">
        <f t="shared" si="1"/>
      </c>
      <c r="I52" s="121">
        <f t="shared" si="2"/>
        <v>0</v>
      </c>
      <c r="J52" s="122">
        <f t="shared" si="3"/>
      </c>
      <c r="K52" s="103"/>
    </row>
    <row r="53" spans="1:11" ht="16.5" thickBot="1">
      <c r="A53" s="87"/>
      <c r="B53" s="96"/>
      <c r="C53" s="97"/>
      <c r="D53" s="83"/>
      <c r="E53" s="88"/>
      <c r="F53" s="116">
        <f>IF(A53&lt;&gt;0,(IF(VLOOKUP(B53,Liste!$B$2:$C$84,2,0)&lt;&gt;0,VLOOKUP(B53,Liste!$B$2:$C$84,2,0),"")),"")</f>
      </c>
      <c r="G53" s="117">
        <f t="shared" si="0"/>
      </c>
      <c r="H53" s="118">
        <f t="shared" si="1"/>
      </c>
      <c r="I53" s="121">
        <f t="shared" si="2"/>
        <v>0</v>
      </c>
      <c r="J53" s="122">
        <f t="shared" si="3"/>
      </c>
      <c r="K53" s="103"/>
    </row>
    <row r="54" spans="1:11" ht="16.5" thickBot="1">
      <c r="A54" s="87"/>
      <c r="B54" s="96"/>
      <c r="C54" s="97"/>
      <c r="D54" s="83"/>
      <c r="E54" s="88"/>
      <c r="F54" s="116">
        <f>IF(A54&lt;&gt;0,(IF(VLOOKUP(B54,Liste!$B$2:$C$84,2,0)&lt;&gt;0,VLOOKUP(B54,Liste!$B$2:$C$84,2,0),"")),"")</f>
      </c>
      <c r="G54" s="117">
        <f t="shared" si="0"/>
      </c>
      <c r="H54" s="118">
        <f t="shared" si="1"/>
      </c>
      <c r="I54" s="121">
        <f t="shared" si="2"/>
        <v>0</v>
      </c>
      <c r="J54" s="122">
        <f t="shared" si="3"/>
      </c>
      <c r="K54" s="103"/>
    </row>
    <row r="55" spans="1:11" ht="16.5" thickBot="1">
      <c r="A55" s="87"/>
      <c r="B55" s="96"/>
      <c r="C55" s="97"/>
      <c r="D55" s="83"/>
      <c r="E55" s="88"/>
      <c r="F55" s="116">
        <f>IF(A55&lt;&gt;0,(IF(VLOOKUP(B55,Liste!$B$2:$C$84,2,0)&lt;&gt;0,VLOOKUP(B55,Liste!$B$2:$C$84,2,0),"")),"")</f>
      </c>
      <c r="G55" s="117">
        <f t="shared" si="0"/>
      </c>
      <c r="H55" s="118">
        <f t="shared" si="1"/>
      </c>
      <c r="I55" s="121">
        <f t="shared" si="2"/>
        <v>0</v>
      </c>
      <c r="J55" s="122">
        <f t="shared" si="3"/>
      </c>
      <c r="K55" s="103"/>
    </row>
    <row r="56" spans="1:11" ht="16.5" thickBot="1">
      <c r="A56" s="87"/>
      <c r="B56" s="96"/>
      <c r="C56" s="97"/>
      <c r="D56" s="83"/>
      <c r="E56" s="88"/>
      <c r="F56" s="116">
        <f>IF(A56&lt;&gt;0,(IF(VLOOKUP(B56,Liste!$B$2:$C$84,2,0)&lt;&gt;0,VLOOKUP(B56,Liste!$B$2:$C$84,2,0),"")),"")</f>
      </c>
      <c r="G56" s="117">
        <f t="shared" si="0"/>
      </c>
      <c r="H56" s="118">
        <f t="shared" si="1"/>
      </c>
      <c r="I56" s="121">
        <f t="shared" si="2"/>
        <v>0</v>
      </c>
      <c r="J56" s="122">
        <f t="shared" si="3"/>
      </c>
      <c r="K56" s="103"/>
    </row>
    <row r="57" spans="1:11" ht="16.5" thickBot="1">
      <c r="A57" s="87"/>
      <c r="B57" s="96"/>
      <c r="C57" s="97"/>
      <c r="D57" s="83"/>
      <c r="E57" s="88"/>
      <c r="F57" s="116">
        <f>IF(A57&lt;&gt;0,(IF(VLOOKUP(B57,Liste!$B$2:$C$84,2,0)&lt;&gt;0,VLOOKUP(B57,Liste!$B$2:$C$84,2,0),"")),"")</f>
      </c>
      <c r="G57" s="117">
        <f t="shared" si="0"/>
      </c>
      <c r="H57" s="118">
        <f t="shared" si="1"/>
      </c>
      <c r="I57" s="121">
        <f t="shared" si="2"/>
        <v>0</v>
      </c>
      <c r="J57" s="122">
        <f t="shared" si="3"/>
      </c>
      <c r="K57" s="103"/>
    </row>
    <row r="58" spans="1:11" ht="16.5" thickBot="1">
      <c r="A58" s="87"/>
      <c r="B58" s="96"/>
      <c r="C58" s="97"/>
      <c r="D58" s="83"/>
      <c r="E58" s="88"/>
      <c r="F58" s="116">
        <f>IF(A58&lt;&gt;0,(IF(VLOOKUP(B58,Liste!$B$2:$C$84,2,0)&lt;&gt;0,VLOOKUP(B58,Liste!$B$2:$C$84,2,0),"")),"")</f>
      </c>
      <c r="G58" s="117">
        <f t="shared" si="0"/>
      </c>
      <c r="H58" s="118">
        <f t="shared" si="1"/>
      </c>
      <c r="I58" s="121">
        <f t="shared" si="2"/>
        <v>0</v>
      </c>
      <c r="J58" s="122">
        <f t="shared" si="3"/>
      </c>
      <c r="K58" s="103"/>
    </row>
    <row r="59" spans="1:11" ht="16.5" thickBot="1">
      <c r="A59" s="87"/>
      <c r="B59" s="96"/>
      <c r="C59" s="97"/>
      <c r="D59" s="83"/>
      <c r="E59" s="88"/>
      <c r="F59" s="116">
        <f>IF(A59&lt;&gt;0,(IF(VLOOKUP(B59,Liste!$B$2:$C$84,2,0)&lt;&gt;0,VLOOKUP(B59,Liste!$B$2:$C$84,2,0),"")),"")</f>
      </c>
      <c r="G59" s="117">
        <f t="shared" si="0"/>
      </c>
      <c r="H59" s="118">
        <f t="shared" si="1"/>
      </c>
      <c r="I59" s="121">
        <f t="shared" si="2"/>
        <v>0</v>
      </c>
      <c r="J59" s="122">
        <f t="shared" si="3"/>
      </c>
      <c r="K59" s="103"/>
    </row>
    <row r="60" spans="1:11" ht="16.5" thickBot="1">
      <c r="A60" s="87"/>
      <c r="B60" s="96"/>
      <c r="C60" s="97"/>
      <c r="D60" s="83"/>
      <c r="E60" s="88"/>
      <c r="F60" s="116">
        <f>IF(A60&lt;&gt;0,(IF(VLOOKUP(B60,Liste!$B$2:$C$84,2,0)&lt;&gt;0,VLOOKUP(B60,Liste!$B$2:$C$84,2,0),"")),"")</f>
      </c>
      <c r="G60" s="117">
        <f t="shared" si="0"/>
      </c>
      <c r="H60" s="118">
        <f t="shared" si="1"/>
      </c>
      <c r="I60" s="121">
        <f t="shared" si="2"/>
        <v>0</v>
      </c>
      <c r="J60" s="122">
        <f t="shared" si="3"/>
      </c>
      <c r="K60" s="103"/>
    </row>
    <row r="61" spans="1:11" ht="16.5" thickBot="1">
      <c r="A61" s="87"/>
      <c r="B61" s="96"/>
      <c r="C61" s="97"/>
      <c r="D61" s="83"/>
      <c r="E61" s="88"/>
      <c r="F61" s="116">
        <f>IF(A61&lt;&gt;0,(IF(VLOOKUP(B61,Liste!$B$2:$C$84,2,0)&lt;&gt;0,VLOOKUP(B61,Liste!$B$2:$C$84,2,0),"")),"")</f>
      </c>
      <c r="G61" s="117">
        <f t="shared" si="0"/>
      </c>
      <c r="H61" s="118">
        <f t="shared" si="1"/>
      </c>
      <c r="I61" s="121">
        <f t="shared" si="2"/>
        <v>0</v>
      </c>
      <c r="J61" s="122">
        <f t="shared" si="3"/>
      </c>
      <c r="K61" s="103"/>
    </row>
    <row r="62" spans="1:11" ht="16.5" thickBot="1">
      <c r="A62" s="87"/>
      <c r="B62" s="96"/>
      <c r="C62" s="97"/>
      <c r="D62" s="83"/>
      <c r="E62" s="88"/>
      <c r="F62" s="116">
        <f>IF(A62&lt;&gt;0,(IF(VLOOKUP(B62,Liste!$B$2:$C$84,2,0)&lt;&gt;0,VLOOKUP(B62,Liste!$B$2:$C$84,2,0),"")),"")</f>
      </c>
      <c r="G62" s="117">
        <f t="shared" si="0"/>
      </c>
      <c r="H62" s="118">
        <f t="shared" si="1"/>
      </c>
      <c r="I62" s="121">
        <f t="shared" si="2"/>
        <v>0</v>
      </c>
      <c r="J62" s="122">
        <f t="shared" si="3"/>
      </c>
      <c r="K62" s="103"/>
    </row>
    <row r="63" spans="1:11" ht="16.5" thickBot="1">
      <c r="A63" s="87"/>
      <c r="B63" s="96"/>
      <c r="C63" s="97"/>
      <c r="D63" s="83"/>
      <c r="E63" s="88"/>
      <c r="F63" s="116">
        <f>IF(A63&lt;&gt;0,(IF(VLOOKUP(B63,Liste!$B$2:$C$84,2,0)&lt;&gt;0,VLOOKUP(B63,Liste!$B$2:$C$84,2,0),"")),"")</f>
      </c>
      <c r="G63" s="117">
        <f t="shared" si="0"/>
      </c>
      <c r="H63" s="118">
        <f t="shared" si="1"/>
      </c>
      <c r="I63" s="121">
        <f t="shared" si="2"/>
        <v>0</v>
      </c>
      <c r="J63" s="122">
        <f t="shared" si="3"/>
      </c>
      <c r="K63" s="103"/>
    </row>
    <row r="64" spans="1:11" ht="16.5" thickBot="1">
      <c r="A64" s="87"/>
      <c r="B64" s="96"/>
      <c r="C64" s="97"/>
      <c r="D64" s="83"/>
      <c r="E64" s="88"/>
      <c r="F64" s="116">
        <f>IF(A64&lt;&gt;0,(IF(VLOOKUP(B64,Liste!$B$2:$C$84,2,0)&lt;&gt;0,VLOOKUP(B64,Liste!$B$2:$C$84,2,0),"")),"")</f>
      </c>
      <c r="G64" s="117">
        <f t="shared" si="0"/>
      </c>
      <c r="H64" s="118">
        <f t="shared" si="1"/>
      </c>
      <c r="I64" s="121">
        <f t="shared" si="2"/>
        <v>0</v>
      </c>
      <c r="J64" s="122">
        <f t="shared" si="3"/>
      </c>
      <c r="K64" s="103"/>
    </row>
    <row r="65" spans="1:11" ht="16.5" thickBot="1">
      <c r="A65" s="87"/>
      <c r="B65" s="96"/>
      <c r="C65" s="97"/>
      <c r="D65" s="83"/>
      <c r="E65" s="88"/>
      <c r="F65" s="116">
        <f>IF(A65&lt;&gt;0,(IF(VLOOKUP(B65,Liste!$B$2:$C$84,2,0)&lt;&gt;0,VLOOKUP(B65,Liste!$B$2:$C$84,2,0),"")),"")</f>
      </c>
      <c r="G65" s="117">
        <f t="shared" si="0"/>
      </c>
      <c r="H65" s="118">
        <f t="shared" si="1"/>
      </c>
      <c r="I65" s="121">
        <f t="shared" si="2"/>
        <v>0</v>
      </c>
      <c r="J65" s="122">
        <f t="shared" si="3"/>
      </c>
      <c r="K65" s="103"/>
    </row>
    <row r="66" spans="1:11" ht="16.5" thickBot="1">
      <c r="A66" s="87"/>
      <c r="B66" s="96"/>
      <c r="C66" s="97"/>
      <c r="D66" s="83"/>
      <c r="E66" s="88"/>
      <c r="F66" s="116">
        <f>IF(A66&lt;&gt;0,(IF(VLOOKUP(B66,Liste!$B$2:$C$84,2,0)&lt;&gt;0,VLOOKUP(B66,Liste!$B$2:$C$84,2,0),"")),"")</f>
      </c>
      <c r="G66" s="117">
        <f t="shared" si="0"/>
      </c>
      <c r="H66" s="118">
        <f t="shared" si="1"/>
      </c>
      <c r="I66" s="121">
        <f t="shared" si="2"/>
        <v>0</v>
      </c>
      <c r="J66" s="122">
        <f t="shared" si="3"/>
      </c>
      <c r="K66" s="103"/>
    </row>
    <row r="67" spans="1:11" ht="16.5" thickBot="1">
      <c r="A67" s="87"/>
      <c r="B67" s="96"/>
      <c r="C67" s="97"/>
      <c r="D67" s="83"/>
      <c r="E67" s="88"/>
      <c r="F67" s="116">
        <f>IF(A67&lt;&gt;0,(IF(VLOOKUP(B67,Liste!$B$2:$C$84,2,0)&lt;&gt;0,VLOOKUP(B67,Liste!$B$2:$C$84,2,0),"")),"")</f>
      </c>
      <c r="G67" s="117">
        <f t="shared" si="0"/>
      </c>
      <c r="H67" s="118">
        <f t="shared" si="1"/>
      </c>
      <c r="I67" s="121">
        <f t="shared" si="2"/>
        <v>0</v>
      </c>
      <c r="J67" s="122">
        <f t="shared" si="3"/>
      </c>
      <c r="K67" s="103"/>
    </row>
    <row r="68" spans="1:11" ht="16.5" thickBot="1">
      <c r="A68" s="87"/>
      <c r="B68" s="96"/>
      <c r="C68" s="97"/>
      <c r="D68" s="83"/>
      <c r="E68" s="88"/>
      <c r="F68" s="116">
        <f>IF(A68&lt;&gt;0,(IF(VLOOKUP(B68,Liste!$B$2:$C$84,2,0)&lt;&gt;0,VLOOKUP(B68,Liste!$B$2:$C$84,2,0),"")),"")</f>
      </c>
      <c r="G68" s="117">
        <f t="shared" si="0"/>
      </c>
      <c r="H68" s="118">
        <f t="shared" si="1"/>
      </c>
      <c r="I68" s="121">
        <f t="shared" si="2"/>
        <v>0</v>
      </c>
      <c r="J68" s="122">
        <f t="shared" si="3"/>
      </c>
      <c r="K68" s="103"/>
    </row>
    <row r="69" spans="1:11" ht="16.5" thickBot="1">
      <c r="A69" s="87"/>
      <c r="B69" s="96"/>
      <c r="C69" s="97"/>
      <c r="D69" s="83"/>
      <c r="E69" s="88"/>
      <c r="F69" s="116">
        <f>IF(A69&lt;&gt;0,(IF(VLOOKUP(B69,Liste!$B$2:$C$84,2,0)&lt;&gt;0,VLOOKUP(B69,Liste!$B$2:$C$84,2,0),"")),"")</f>
      </c>
      <c r="G69" s="117">
        <f t="shared" si="0"/>
      </c>
      <c r="H69" s="118">
        <f t="shared" si="1"/>
      </c>
      <c r="I69" s="121">
        <f t="shared" si="2"/>
        <v>0</v>
      </c>
      <c r="J69" s="122">
        <f t="shared" si="3"/>
      </c>
      <c r="K69" s="103"/>
    </row>
    <row r="70" spans="1:11" ht="16.5" thickBot="1">
      <c r="A70" s="87"/>
      <c r="B70" s="96"/>
      <c r="C70" s="97"/>
      <c r="D70" s="83"/>
      <c r="E70" s="88"/>
      <c r="F70" s="116">
        <f>IF(A70&lt;&gt;0,(IF(VLOOKUP(B70,Liste!$B$2:$C$84,2,0)&lt;&gt;0,VLOOKUP(B70,Liste!$B$2:$C$84,2,0),"")),"")</f>
      </c>
      <c r="G70" s="117">
        <f t="shared" si="0"/>
      </c>
      <c r="H70" s="118">
        <f t="shared" si="1"/>
      </c>
      <c r="I70" s="121">
        <f t="shared" si="2"/>
        <v>0</v>
      </c>
      <c r="J70" s="122">
        <f t="shared" si="3"/>
      </c>
      <c r="K70" s="103"/>
    </row>
    <row r="71" spans="1:11" ht="16.5" thickBot="1">
      <c r="A71" s="87"/>
      <c r="B71" s="96"/>
      <c r="C71" s="97"/>
      <c r="D71" s="83"/>
      <c r="E71" s="88"/>
      <c r="F71" s="116">
        <f>IF(A71&lt;&gt;0,(IF(VLOOKUP(B71,Liste!$B$2:$C$84,2,0)&lt;&gt;0,VLOOKUP(B71,Liste!$B$2:$C$84,2,0),"")),"")</f>
      </c>
      <c r="G71" s="117">
        <f t="shared" si="0"/>
      </c>
      <c r="H71" s="118">
        <f t="shared" si="1"/>
      </c>
      <c r="I71" s="121">
        <f t="shared" si="2"/>
        <v>0</v>
      </c>
      <c r="J71" s="122">
        <f t="shared" si="3"/>
      </c>
      <c r="K71" s="103"/>
    </row>
    <row r="72" spans="1:11" ht="16.5" thickBot="1">
      <c r="A72" s="87"/>
      <c r="B72" s="96"/>
      <c r="C72" s="97"/>
      <c r="D72" s="83"/>
      <c r="E72" s="88"/>
      <c r="F72" s="116">
        <f>IF(A72&lt;&gt;0,(IF(VLOOKUP(B72,Liste!$B$2:$C$84,2,0)&lt;&gt;0,VLOOKUP(B72,Liste!$B$2:$C$84,2,0),"")),"")</f>
      </c>
      <c r="G72" s="117">
        <f t="shared" si="0"/>
      </c>
      <c r="H72" s="118">
        <f t="shared" si="1"/>
      </c>
      <c r="I72" s="121">
        <f t="shared" si="2"/>
        <v>0</v>
      </c>
      <c r="J72" s="122">
        <f t="shared" si="3"/>
      </c>
      <c r="K72" s="103"/>
    </row>
    <row r="73" spans="1:11" ht="16.5" thickBot="1">
      <c r="A73" s="87"/>
      <c r="B73" s="96"/>
      <c r="C73" s="97"/>
      <c r="D73" s="83"/>
      <c r="E73" s="88"/>
      <c r="F73" s="116">
        <f>IF(A73&lt;&gt;0,(IF(VLOOKUP(B73,Liste!$B$2:$C$84,2,0)&lt;&gt;0,VLOOKUP(B73,Liste!$B$2:$C$84,2,0),"")),"")</f>
      </c>
      <c r="G73" s="117">
        <f t="shared" si="0"/>
      </c>
      <c r="H73" s="118">
        <f t="shared" si="1"/>
      </c>
      <c r="I73" s="121">
        <f t="shared" si="2"/>
        <v>0</v>
      </c>
      <c r="J73" s="122">
        <f t="shared" si="3"/>
      </c>
      <c r="K73" s="103"/>
    </row>
    <row r="74" spans="1:11" ht="16.5" thickBot="1">
      <c r="A74" s="87"/>
      <c r="B74" s="96"/>
      <c r="C74" s="97"/>
      <c r="D74" s="83"/>
      <c r="E74" s="88"/>
      <c r="F74" s="116">
        <f>IF(A74&lt;&gt;0,(IF(VLOOKUP(B74,Liste!$B$2:$C$84,2,0)&lt;&gt;0,VLOOKUP(B74,Liste!$B$2:$C$84,2,0),"")),"")</f>
      </c>
      <c r="G74" s="117">
        <f aca="true" t="shared" si="4" ref="G74:G131">IF(A74&lt;&gt;0,C74*F74,"")</f>
      </c>
      <c r="H74" s="118">
        <f aca="true" t="shared" si="5" ref="H74:H131">IF(A74&lt;&gt;0,$H$8,"")</f>
      </c>
      <c r="I74" s="121">
        <f aca="true" t="shared" si="6" ref="I74:I131">IF(A74&lt;&gt;0,$I$8,0)</f>
        <v>0</v>
      </c>
      <c r="J74" s="122">
        <f aca="true" t="shared" si="7" ref="J74:J131">IF(A74&lt;&gt;0,(IF((J73+D74+E74-G74)&gt;I73,I73,IF((J73+D74+E74-G74)&lt;0,0,(J73+D74+E74-G74)))),"")</f>
      </c>
      <c r="K74" s="103"/>
    </row>
    <row r="75" spans="1:11" ht="16.5" thickBot="1">
      <c r="A75" s="87"/>
      <c r="B75" s="96"/>
      <c r="C75" s="97"/>
      <c r="D75" s="83"/>
      <c r="E75" s="88"/>
      <c r="F75" s="116">
        <f>IF(A75&lt;&gt;0,(IF(VLOOKUP(B75,Liste!$B$2:$C$84,2,0)&lt;&gt;0,VLOOKUP(B75,Liste!$B$2:$C$84,2,0),"")),"")</f>
      </c>
      <c r="G75" s="117">
        <f t="shared" si="4"/>
      </c>
      <c r="H75" s="118">
        <f t="shared" si="5"/>
      </c>
      <c r="I75" s="121">
        <f t="shared" si="6"/>
        <v>0</v>
      </c>
      <c r="J75" s="122">
        <f t="shared" si="7"/>
      </c>
      <c r="K75" s="103"/>
    </row>
    <row r="76" spans="1:11" ht="16.5" thickBot="1">
      <c r="A76" s="87"/>
      <c r="B76" s="96"/>
      <c r="C76" s="97"/>
      <c r="D76" s="83"/>
      <c r="E76" s="88"/>
      <c r="F76" s="116">
        <f>IF(A76&lt;&gt;0,(IF(VLOOKUP(B76,Liste!$B$2:$C$84,2,0)&lt;&gt;0,VLOOKUP(B76,Liste!$B$2:$C$84,2,0),"")),"")</f>
      </c>
      <c r="G76" s="117">
        <f t="shared" si="4"/>
      </c>
      <c r="H76" s="118">
        <f t="shared" si="5"/>
      </c>
      <c r="I76" s="121">
        <f t="shared" si="6"/>
        <v>0</v>
      </c>
      <c r="J76" s="122">
        <f t="shared" si="7"/>
      </c>
      <c r="K76" s="103"/>
    </row>
    <row r="77" spans="1:11" ht="16.5" thickBot="1">
      <c r="A77" s="87"/>
      <c r="B77" s="96"/>
      <c r="C77" s="97"/>
      <c r="D77" s="83"/>
      <c r="E77" s="88"/>
      <c r="F77" s="116">
        <f>IF(A77&lt;&gt;0,(IF(VLOOKUP(B77,Liste!$B$2:$C$84,2,0)&lt;&gt;0,VLOOKUP(B77,Liste!$B$2:$C$84,2,0),"")),"")</f>
      </c>
      <c r="G77" s="117">
        <f t="shared" si="4"/>
      </c>
      <c r="H77" s="118">
        <f t="shared" si="5"/>
      </c>
      <c r="I77" s="121">
        <f t="shared" si="6"/>
        <v>0</v>
      </c>
      <c r="J77" s="122">
        <f t="shared" si="7"/>
      </c>
      <c r="K77" s="103"/>
    </row>
    <row r="78" spans="1:11" ht="16.5" thickBot="1">
      <c r="A78" s="87"/>
      <c r="B78" s="96"/>
      <c r="C78" s="97"/>
      <c r="D78" s="83"/>
      <c r="E78" s="88"/>
      <c r="F78" s="116">
        <f>IF(A78&lt;&gt;0,(IF(VLOOKUP(B78,Liste!$B$2:$C$84,2,0)&lt;&gt;0,VLOOKUP(B78,Liste!$B$2:$C$84,2,0),"")),"")</f>
      </c>
      <c r="G78" s="117">
        <f t="shared" si="4"/>
      </c>
      <c r="H78" s="118">
        <f t="shared" si="5"/>
      </c>
      <c r="I78" s="121">
        <f t="shared" si="6"/>
        <v>0</v>
      </c>
      <c r="J78" s="122">
        <f t="shared" si="7"/>
      </c>
      <c r="K78" s="103"/>
    </row>
    <row r="79" spans="1:11" ht="16.5" thickBot="1">
      <c r="A79" s="87"/>
      <c r="B79" s="96"/>
      <c r="C79" s="97"/>
      <c r="D79" s="83"/>
      <c r="E79" s="88"/>
      <c r="F79" s="116">
        <f>IF(A79&lt;&gt;0,(IF(VLOOKUP(B79,Liste!$B$2:$C$84,2,0)&lt;&gt;0,VLOOKUP(B79,Liste!$B$2:$C$84,2,0),"")),"")</f>
      </c>
      <c r="G79" s="117">
        <f t="shared" si="4"/>
      </c>
      <c r="H79" s="118">
        <f t="shared" si="5"/>
      </c>
      <c r="I79" s="121">
        <f t="shared" si="6"/>
        <v>0</v>
      </c>
      <c r="J79" s="122">
        <f t="shared" si="7"/>
      </c>
      <c r="K79" s="103"/>
    </row>
    <row r="80" spans="1:11" ht="16.5" thickBot="1">
      <c r="A80" s="87"/>
      <c r="B80" s="96"/>
      <c r="C80" s="97"/>
      <c r="D80" s="83"/>
      <c r="E80" s="88"/>
      <c r="F80" s="116">
        <f>IF(A80&lt;&gt;0,(IF(VLOOKUP(B80,Liste!$B$2:$C$84,2,0)&lt;&gt;0,VLOOKUP(B80,Liste!$B$2:$C$84,2,0),"")),"")</f>
      </c>
      <c r="G80" s="117">
        <f t="shared" si="4"/>
      </c>
      <c r="H80" s="118">
        <f t="shared" si="5"/>
      </c>
      <c r="I80" s="121">
        <f t="shared" si="6"/>
        <v>0</v>
      </c>
      <c r="J80" s="122">
        <f t="shared" si="7"/>
      </c>
      <c r="K80" s="103"/>
    </row>
    <row r="81" spans="1:11" ht="16.5" thickBot="1">
      <c r="A81" s="87"/>
      <c r="B81" s="96"/>
      <c r="C81" s="97"/>
      <c r="D81" s="83"/>
      <c r="E81" s="88"/>
      <c r="F81" s="116">
        <f>IF(A81&lt;&gt;0,(IF(VLOOKUP(B81,Liste!$B$2:$C$84,2,0)&lt;&gt;0,VLOOKUP(B81,Liste!$B$2:$C$84,2,0),"")),"")</f>
      </c>
      <c r="G81" s="117">
        <f t="shared" si="4"/>
      </c>
      <c r="H81" s="118">
        <f t="shared" si="5"/>
      </c>
      <c r="I81" s="121">
        <f t="shared" si="6"/>
        <v>0</v>
      </c>
      <c r="J81" s="122">
        <f t="shared" si="7"/>
      </c>
      <c r="K81" s="103"/>
    </row>
    <row r="82" spans="1:11" ht="16.5" thickBot="1">
      <c r="A82" s="87"/>
      <c r="B82" s="96"/>
      <c r="C82" s="97"/>
      <c r="D82" s="83"/>
      <c r="E82" s="88"/>
      <c r="F82" s="116">
        <f>IF(A82&lt;&gt;0,(IF(VLOOKUP(B82,Liste!$B$2:$C$84,2,0)&lt;&gt;0,VLOOKUP(B82,Liste!$B$2:$C$84,2,0),"")),"")</f>
      </c>
      <c r="G82" s="117">
        <f t="shared" si="4"/>
      </c>
      <c r="H82" s="118">
        <f t="shared" si="5"/>
      </c>
      <c r="I82" s="121">
        <f t="shared" si="6"/>
        <v>0</v>
      </c>
      <c r="J82" s="122">
        <f t="shared" si="7"/>
      </c>
      <c r="K82" s="103"/>
    </row>
    <row r="83" spans="1:11" ht="16.5" thickBot="1">
      <c r="A83" s="87"/>
      <c r="B83" s="96"/>
      <c r="C83" s="97"/>
      <c r="D83" s="83"/>
      <c r="E83" s="88"/>
      <c r="F83" s="116">
        <f>IF(A83&lt;&gt;0,(IF(VLOOKUP(B83,Liste!$B$2:$C$84,2,0)&lt;&gt;0,VLOOKUP(B83,Liste!$B$2:$C$84,2,0),"")),"")</f>
      </c>
      <c r="G83" s="117">
        <f t="shared" si="4"/>
      </c>
      <c r="H83" s="118">
        <f t="shared" si="5"/>
      </c>
      <c r="I83" s="121">
        <f t="shared" si="6"/>
        <v>0</v>
      </c>
      <c r="J83" s="122">
        <f t="shared" si="7"/>
      </c>
      <c r="K83" s="103"/>
    </row>
    <row r="84" spans="1:11" ht="16.5" thickBot="1">
      <c r="A84" s="87"/>
      <c r="B84" s="96"/>
      <c r="C84" s="97"/>
      <c r="D84" s="83"/>
      <c r="E84" s="88"/>
      <c r="F84" s="116">
        <f>IF(A84&lt;&gt;0,(IF(VLOOKUP(B84,Liste!$B$2:$C$84,2,0)&lt;&gt;0,VLOOKUP(B84,Liste!$B$2:$C$84,2,0),"")),"")</f>
      </c>
      <c r="G84" s="117">
        <f t="shared" si="4"/>
      </c>
      <c r="H84" s="118">
        <f t="shared" si="5"/>
      </c>
      <c r="I84" s="121">
        <f t="shared" si="6"/>
        <v>0</v>
      </c>
      <c r="J84" s="122">
        <f t="shared" si="7"/>
      </c>
      <c r="K84" s="103"/>
    </row>
    <row r="85" spans="1:11" ht="16.5" thickBot="1">
      <c r="A85" s="87"/>
      <c r="B85" s="96"/>
      <c r="C85" s="97"/>
      <c r="D85" s="83"/>
      <c r="E85" s="88"/>
      <c r="F85" s="116">
        <f>IF(A85&lt;&gt;0,(IF(VLOOKUP(B85,Liste!$B$2:$C$84,2,0)&lt;&gt;0,VLOOKUP(B85,Liste!$B$2:$C$84,2,0),"")),"")</f>
      </c>
      <c r="G85" s="117">
        <f t="shared" si="4"/>
      </c>
      <c r="H85" s="118">
        <f t="shared" si="5"/>
      </c>
      <c r="I85" s="121">
        <f t="shared" si="6"/>
        <v>0</v>
      </c>
      <c r="J85" s="122">
        <f t="shared" si="7"/>
      </c>
      <c r="K85" s="103"/>
    </row>
    <row r="86" spans="1:11" ht="16.5" thickBot="1">
      <c r="A86" s="87"/>
      <c r="B86" s="96"/>
      <c r="C86" s="97"/>
      <c r="D86" s="83"/>
      <c r="E86" s="88"/>
      <c r="F86" s="116">
        <f>IF(A86&lt;&gt;0,(IF(VLOOKUP(B86,Liste!$B$2:$C$84,2,0)&lt;&gt;0,VLOOKUP(B86,Liste!$B$2:$C$84,2,0),"")),"")</f>
      </c>
      <c r="G86" s="117">
        <f t="shared" si="4"/>
      </c>
      <c r="H86" s="118">
        <f t="shared" si="5"/>
      </c>
      <c r="I86" s="121">
        <f t="shared" si="6"/>
        <v>0</v>
      </c>
      <c r="J86" s="122">
        <f t="shared" si="7"/>
      </c>
      <c r="K86" s="103"/>
    </row>
    <row r="87" spans="1:11" ht="16.5" thickBot="1">
      <c r="A87" s="87"/>
      <c r="B87" s="96"/>
      <c r="C87" s="97"/>
      <c r="D87" s="83"/>
      <c r="E87" s="88"/>
      <c r="F87" s="116">
        <f>IF(A87&lt;&gt;0,(IF(VLOOKUP(B87,Liste!$B$2:$C$84,2,0)&lt;&gt;0,VLOOKUP(B87,Liste!$B$2:$C$84,2,0),"")),"")</f>
      </c>
      <c r="G87" s="117">
        <f t="shared" si="4"/>
      </c>
      <c r="H87" s="118">
        <f t="shared" si="5"/>
      </c>
      <c r="I87" s="121">
        <f t="shared" si="6"/>
        <v>0</v>
      </c>
      <c r="J87" s="122">
        <f t="shared" si="7"/>
      </c>
      <c r="K87" s="103"/>
    </row>
    <row r="88" spans="1:11" ht="16.5" thickBot="1">
      <c r="A88" s="87"/>
      <c r="B88" s="96"/>
      <c r="C88" s="97"/>
      <c r="D88" s="83"/>
      <c r="E88" s="88"/>
      <c r="F88" s="116">
        <f>IF(A88&lt;&gt;0,(IF(VLOOKUP(B88,Liste!$B$2:$C$84,2,0)&lt;&gt;0,VLOOKUP(B88,Liste!$B$2:$C$84,2,0),"")),"")</f>
      </c>
      <c r="G88" s="117">
        <f t="shared" si="4"/>
      </c>
      <c r="H88" s="118">
        <f t="shared" si="5"/>
      </c>
      <c r="I88" s="121">
        <f t="shared" si="6"/>
        <v>0</v>
      </c>
      <c r="J88" s="122">
        <f t="shared" si="7"/>
      </c>
      <c r="K88" s="103"/>
    </row>
    <row r="89" spans="1:11" ht="16.5" thickBot="1">
      <c r="A89" s="87"/>
      <c r="B89" s="96"/>
      <c r="C89" s="97"/>
      <c r="D89" s="83"/>
      <c r="E89" s="88"/>
      <c r="F89" s="116">
        <f>IF(A89&lt;&gt;0,(IF(VLOOKUP(B89,Liste!$B$2:$C$84,2,0)&lt;&gt;0,VLOOKUP(B89,Liste!$B$2:$C$84,2,0),"")),"")</f>
      </c>
      <c r="G89" s="117">
        <f t="shared" si="4"/>
      </c>
      <c r="H89" s="118">
        <f t="shared" si="5"/>
      </c>
      <c r="I89" s="121">
        <f t="shared" si="6"/>
        <v>0</v>
      </c>
      <c r="J89" s="122">
        <f t="shared" si="7"/>
      </c>
      <c r="K89" s="103"/>
    </row>
    <row r="90" spans="1:11" ht="16.5" thickBot="1">
      <c r="A90" s="87"/>
      <c r="B90" s="96"/>
      <c r="C90" s="97"/>
      <c r="D90" s="83"/>
      <c r="E90" s="88"/>
      <c r="F90" s="116">
        <f>IF(A90&lt;&gt;0,(IF(VLOOKUP(B90,Liste!$B$2:$C$84,2,0)&lt;&gt;0,VLOOKUP(B90,Liste!$B$2:$C$84,2,0),"")),"")</f>
      </c>
      <c r="G90" s="117">
        <f t="shared" si="4"/>
      </c>
      <c r="H90" s="118">
        <f t="shared" si="5"/>
      </c>
      <c r="I90" s="121">
        <f t="shared" si="6"/>
        <v>0</v>
      </c>
      <c r="J90" s="122">
        <f t="shared" si="7"/>
      </c>
      <c r="K90" s="103"/>
    </row>
    <row r="91" spans="1:11" ht="16.5" thickBot="1">
      <c r="A91" s="87"/>
      <c r="B91" s="96"/>
      <c r="C91" s="97"/>
      <c r="D91" s="83"/>
      <c r="E91" s="88"/>
      <c r="F91" s="116">
        <f>IF(A91&lt;&gt;0,(IF(VLOOKUP(B91,Liste!$B$2:$C$84,2,0)&lt;&gt;0,VLOOKUP(B91,Liste!$B$2:$C$84,2,0),"")),"")</f>
      </c>
      <c r="G91" s="117">
        <f t="shared" si="4"/>
      </c>
      <c r="H91" s="118">
        <f t="shared" si="5"/>
      </c>
      <c r="I91" s="121">
        <f t="shared" si="6"/>
        <v>0</v>
      </c>
      <c r="J91" s="122">
        <f t="shared" si="7"/>
      </c>
      <c r="K91" s="103"/>
    </row>
    <row r="92" spans="1:11" ht="16.5" thickBot="1">
      <c r="A92" s="87"/>
      <c r="B92" s="96"/>
      <c r="C92" s="97"/>
      <c r="D92" s="83"/>
      <c r="E92" s="88"/>
      <c r="F92" s="116">
        <f>IF(A92&lt;&gt;0,(IF(VLOOKUP(B92,Liste!$B$2:$C$84,2,0)&lt;&gt;0,VLOOKUP(B92,Liste!$B$2:$C$84,2,0),"")),"")</f>
      </c>
      <c r="G92" s="117">
        <f t="shared" si="4"/>
      </c>
      <c r="H92" s="118">
        <f t="shared" si="5"/>
      </c>
      <c r="I92" s="121">
        <f t="shared" si="6"/>
        <v>0</v>
      </c>
      <c r="J92" s="122">
        <f t="shared" si="7"/>
      </c>
      <c r="K92" s="103"/>
    </row>
    <row r="93" spans="1:11" ht="16.5" thickBot="1">
      <c r="A93" s="87"/>
      <c r="B93" s="96"/>
      <c r="C93" s="97"/>
      <c r="D93" s="83"/>
      <c r="E93" s="88"/>
      <c r="F93" s="116">
        <f>IF(A93&lt;&gt;0,(IF(VLOOKUP(B93,Liste!$B$2:$C$84,2,0)&lt;&gt;0,VLOOKUP(B93,Liste!$B$2:$C$84,2,0),"")),"")</f>
      </c>
      <c r="G93" s="117">
        <f t="shared" si="4"/>
      </c>
      <c r="H93" s="118">
        <f t="shared" si="5"/>
      </c>
      <c r="I93" s="121">
        <f t="shared" si="6"/>
        <v>0</v>
      </c>
      <c r="J93" s="122">
        <f t="shared" si="7"/>
      </c>
      <c r="K93" s="103"/>
    </row>
    <row r="94" spans="1:11" ht="16.5" thickBot="1">
      <c r="A94" s="87"/>
      <c r="B94" s="96"/>
      <c r="C94" s="97"/>
      <c r="D94" s="83"/>
      <c r="E94" s="88"/>
      <c r="F94" s="116">
        <f>IF(A94&lt;&gt;0,(IF(VLOOKUP(B94,Liste!$B$2:$C$84,2,0)&lt;&gt;0,VLOOKUP(B94,Liste!$B$2:$C$84,2,0),"")),"")</f>
      </c>
      <c r="G94" s="117">
        <f t="shared" si="4"/>
      </c>
      <c r="H94" s="118">
        <f t="shared" si="5"/>
      </c>
      <c r="I94" s="121">
        <f t="shared" si="6"/>
        <v>0</v>
      </c>
      <c r="J94" s="122">
        <f t="shared" si="7"/>
      </c>
      <c r="K94" s="103"/>
    </row>
    <row r="95" spans="1:11" ht="16.5" thickBot="1">
      <c r="A95" s="87"/>
      <c r="B95" s="96"/>
      <c r="C95" s="97"/>
      <c r="D95" s="83"/>
      <c r="E95" s="88"/>
      <c r="F95" s="116">
        <f>IF(A95&lt;&gt;0,(IF(VLOOKUP(B95,Liste!$B$2:$C$84,2,0)&lt;&gt;0,VLOOKUP(B95,Liste!$B$2:$C$84,2,0),"")),"")</f>
      </c>
      <c r="G95" s="117">
        <f t="shared" si="4"/>
      </c>
      <c r="H95" s="118">
        <f t="shared" si="5"/>
      </c>
      <c r="I95" s="121">
        <f t="shared" si="6"/>
        <v>0</v>
      </c>
      <c r="J95" s="122">
        <f t="shared" si="7"/>
      </c>
      <c r="K95" s="103"/>
    </row>
    <row r="96" spans="1:11" ht="16.5" thickBot="1">
      <c r="A96" s="87"/>
      <c r="B96" s="96"/>
      <c r="C96" s="97"/>
      <c r="D96" s="83"/>
      <c r="E96" s="88"/>
      <c r="F96" s="116">
        <f>IF(A96&lt;&gt;0,(IF(VLOOKUP(B96,Liste!$B$2:$C$84,2,0)&lt;&gt;0,VLOOKUP(B96,Liste!$B$2:$C$84,2,0),"")),"")</f>
      </c>
      <c r="G96" s="117">
        <f t="shared" si="4"/>
      </c>
      <c r="H96" s="118">
        <f t="shared" si="5"/>
      </c>
      <c r="I96" s="121">
        <f t="shared" si="6"/>
        <v>0</v>
      </c>
      <c r="J96" s="122">
        <f t="shared" si="7"/>
      </c>
      <c r="K96" s="103"/>
    </row>
    <row r="97" spans="1:11" ht="16.5" thickBot="1">
      <c r="A97" s="87"/>
      <c r="B97" s="96"/>
      <c r="C97" s="97"/>
      <c r="D97" s="83"/>
      <c r="E97" s="88"/>
      <c r="F97" s="116">
        <f>IF(A97&lt;&gt;0,(IF(VLOOKUP(B97,Liste!$B$2:$C$84,2,0)&lt;&gt;0,VLOOKUP(B97,Liste!$B$2:$C$84,2,0),"")),"")</f>
      </c>
      <c r="G97" s="117">
        <f t="shared" si="4"/>
      </c>
      <c r="H97" s="118">
        <f t="shared" si="5"/>
      </c>
      <c r="I97" s="121">
        <f t="shared" si="6"/>
        <v>0</v>
      </c>
      <c r="J97" s="122">
        <f t="shared" si="7"/>
      </c>
      <c r="K97" s="103"/>
    </row>
    <row r="98" spans="1:11" ht="16.5" thickBot="1">
      <c r="A98" s="87"/>
      <c r="B98" s="96"/>
      <c r="C98" s="97"/>
      <c r="D98" s="83"/>
      <c r="E98" s="88"/>
      <c r="F98" s="116">
        <f>IF(A98&lt;&gt;0,(IF(VLOOKUP(B98,Liste!$B$2:$C$84,2,0)&lt;&gt;0,VLOOKUP(B98,Liste!$B$2:$C$84,2,0),"")),"")</f>
      </c>
      <c r="G98" s="117">
        <f t="shared" si="4"/>
      </c>
      <c r="H98" s="118">
        <f t="shared" si="5"/>
      </c>
      <c r="I98" s="121">
        <f t="shared" si="6"/>
        <v>0</v>
      </c>
      <c r="J98" s="122">
        <f t="shared" si="7"/>
      </c>
      <c r="K98" s="103"/>
    </row>
    <row r="99" spans="1:11" ht="16.5" thickBot="1">
      <c r="A99" s="87"/>
      <c r="B99" s="96"/>
      <c r="C99" s="97"/>
      <c r="D99" s="83"/>
      <c r="E99" s="88"/>
      <c r="F99" s="116">
        <f>IF(A99&lt;&gt;0,(IF(VLOOKUP(B99,Liste!$B$2:$C$84,2,0)&lt;&gt;0,VLOOKUP(B99,Liste!$B$2:$C$84,2,0),"")),"")</f>
      </c>
      <c r="G99" s="117">
        <f t="shared" si="4"/>
      </c>
      <c r="H99" s="118">
        <f t="shared" si="5"/>
      </c>
      <c r="I99" s="121">
        <f t="shared" si="6"/>
        <v>0</v>
      </c>
      <c r="J99" s="122">
        <f t="shared" si="7"/>
      </c>
      <c r="K99" s="103"/>
    </row>
    <row r="100" spans="1:11" ht="16.5" thickBot="1">
      <c r="A100" s="87"/>
      <c r="B100" s="96"/>
      <c r="C100" s="97"/>
      <c r="D100" s="83"/>
      <c r="E100" s="88"/>
      <c r="F100" s="116">
        <f>IF(A100&lt;&gt;0,(IF(VLOOKUP(B100,Liste!$B$2:$C$84,2,0)&lt;&gt;0,VLOOKUP(B100,Liste!$B$2:$C$84,2,0),"")),"")</f>
      </c>
      <c r="G100" s="117">
        <f t="shared" si="4"/>
      </c>
      <c r="H100" s="118">
        <f t="shared" si="5"/>
      </c>
      <c r="I100" s="121">
        <f t="shared" si="6"/>
        <v>0</v>
      </c>
      <c r="J100" s="122">
        <f t="shared" si="7"/>
      </c>
      <c r="K100" s="103"/>
    </row>
    <row r="101" spans="1:11" ht="16.5" thickBot="1">
      <c r="A101" s="87"/>
      <c r="B101" s="96"/>
      <c r="C101" s="97"/>
      <c r="D101" s="83"/>
      <c r="E101" s="88"/>
      <c r="F101" s="116">
        <f>IF(A101&lt;&gt;0,(IF(VLOOKUP(B101,Liste!$B$2:$C$84,2,0)&lt;&gt;0,VLOOKUP(B101,Liste!$B$2:$C$84,2,0),"")),"")</f>
      </c>
      <c r="G101" s="117">
        <f t="shared" si="4"/>
      </c>
      <c r="H101" s="118">
        <f t="shared" si="5"/>
      </c>
      <c r="I101" s="121">
        <f t="shared" si="6"/>
        <v>0</v>
      </c>
      <c r="J101" s="122">
        <f t="shared" si="7"/>
      </c>
      <c r="K101" s="103"/>
    </row>
    <row r="102" spans="1:11" ht="16.5" thickBot="1">
      <c r="A102" s="87"/>
      <c r="B102" s="96"/>
      <c r="C102" s="97"/>
      <c r="D102" s="83"/>
      <c r="E102" s="88"/>
      <c r="F102" s="116">
        <f>IF(A102&lt;&gt;0,(IF(VLOOKUP(B102,Liste!$B$2:$C$84,2,0)&lt;&gt;0,VLOOKUP(B102,Liste!$B$2:$C$84,2,0),"")),"")</f>
      </c>
      <c r="G102" s="117">
        <f t="shared" si="4"/>
      </c>
      <c r="H102" s="118">
        <f t="shared" si="5"/>
      </c>
      <c r="I102" s="121">
        <f t="shared" si="6"/>
        <v>0</v>
      </c>
      <c r="J102" s="122">
        <f t="shared" si="7"/>
      </c>
      <c r="K102" s="103"/>
    </row>
    <row r="103" spans="1:11" ht="16.5" thickBot="1">
      <c r="A103" s="87"/>
      <c r="B103" s="96"/>
      <c r="C103" s="97"/>
      <c r="D103" s="83"/>
      <c r="E103" s="88"/>
      <c r="F103" s="116">
        <f>IF(A103&lt;&gt;0,(IF(VLOOKUP(B103,Liste!$B$2:$C$84,2,0)&lt;&gt;0,VLOOKUP(B103,Liste!$B$2:$C$84,2,0),"")),"")</f>
      </c>
      <c r="G103" s="117">
        <f t="shared" si="4"/>
      </c>
      <c r="H103" s="118">
        <f t="shared" si="5"/>
      </c>
      <c r="I103" s="121">
        <f t="shared" si="6"/>
        <v>0</v>
      </c>
      <c r="J103" s="122">
        <f t="shared" si="7"/>
      </c>
      <c r="K103" s="103"/>
    </row>
    <row r="104" spans="1:11" ht="16.5" thickBot="1">
      <c r="A104" s="87"/>
      <c r="B104" s="96"/>
      <c r="C104" s="97"/>
      <c r="D104" s="83"/>
      <c r="E104" s="88"/>
      <c r="F104" s="116">
        <f>IF(A104&lt;&gt;0,(IF(VLOOKUP(B104,Liste!$B$2:$C$84,2,0)&lt;&gt;0,VLOOKUP(B104,Liste!$B$2:$C$84,2,0),"")),"")</f>
      </c>
      <c r="G104" s="117">
        <f t="shared" si="4"/>
      </c>
      <c r="H104" s="118">
        <f t="shared" si="5"/>
      </c>
      <c r="I104" s="121">
        <f t="shared" si="6"/>
        <v>0</v>
      </c>
      <c r="J104" s="122">
        <f t="shared" si="7"/>
      </c>
      <c r="K104" s="103"/>
    </row>
    <row r="105" spans="1:11" ht="16.5" thickBot="1">
      <c r="A105" s="87"/>
      <c r="B105" s="96"/>
      <c r="C105" s="97"/>
      <c r="D105" s="83"/>
      <c r="E105" s="88"/>
      <c r="F105" s="116">
        <f>IF(A105&lt;&gt;0,(IF(VLOOKUP(B105,Liste!$B$2:$C$84,2,0)&lt;&gt;0,VLOOKUP(B105,Liste!$B$2:$C$84,2,0),"")),"")</f>
      </c>
      <c r="G105" s="117">
        <f t="shared" si="4"/>
      </c>
      <c r="H105" s="118">
        <f t="shared" si="5"/>
      </c>
      <c r="I105" s="121">
        <f t="shared" si="6"/>
        <v>0</v>
      </c>
      <c r="J105" s="122">
        <f t="shared" si="7"/>
      </c>
      <c r="K105" s="103"/>
    </row>
    <row r="106" spans="1:11" ht="16.5" thickBot="1">
      <c r="A106" s="87"/>
      <c r="B106" s="96"/>
      <c r="C106" s="97"/>
      <c r="D106" s="83"/>
      <c r="E106" s="88"/>
      <c r="F106" s="116">
        <f>IF(A106&lt;&gt;0,(IF(VLOOKUP(B106,Liste!$B$2:$C$84,2,0)&lt;&gt;0,VLOOKUP(B106,Liste!$B$2:$C$84,2,0),"")),"")</f>
      </c>
      <c r="G106" s="117">
        <f t="shared" si="4"/>
      </c>
      <c r="H106" s="118">
        <f t="shared" si="5"/>
      </c>
      <c r="I106" s="121">
        <f t="shared" si="6"/>
        <v>0</v>
      </c>
      <c r="J106" s="122">
        <f t="shared" si="7"/>
      </c>
      <c r="K106" s="103"/>
    </row>
    <row r="107" spans="1:11" ht="16.5" thickBot="1">
      <c r="A107" s="87"/>
      <c r="B107" s="96"/>
      <c r="C107" s="97"/>
      <c r="D107" s="83"/>
      <c r="E107" s="88"/>
      <c r="F107" s="116">
        <f>IF(A107&lt;&gt;0,(IF(VLOOKUP(B107,Liste!$B$2:$C$84,2,0)&lt;&gt;0,VLOOKUP(B107,Liste!$B$2:$C$84,2,0),"")),"")</f>
      </c>
      <c r="G107" s="117">
        <f t="shared" si="4"/>
      </c>
      <c r="H107" s="118">
        <f t="shared" si="5"/>
      </c>
      <c r="I107" s="121">
        <f t="shared" si="6"/>
        <v>0</v>
      </c>
      <c r="J107" s="122">
        <f t="shared" si="7"/>
      </c>
      <c r="K107" s="103"/>
    </row>
    <row r="108" spans="1:11" ht="16.5" thickBot="1">
      <c r="A108" s="87"/>
      <c r="B108" s="96"/>
      <c r="C108" s="97"/>
      <c r="D108" s="83"/>
      <c r="E108" s="88"/>
      <c r="F108" s="116">
        <f>IF(A108&lt;&gt;0,(IF(VLOOKUP(B108,Liste!$B$2:$C$84,2,0)&lt;&gt;0,VLOOKUP(B108,Liste!$B$2:$C$84,2,0),"")),"")</f>
      </c>
      <c r="G108" s="117">
        <f t="shared" si="4"/>
      </c>
      <c r="H108" s="118">
        <f t="shared" si="5"/>
      </c>
      <c r="I108" s="121">
        <f t="shared" si="6"/>
        <v>0</v>
      </c>
      <c r="J108" s="122">
        <f t="shared" si="7"/>
      </c>
      <c r="K108" s="103"/>
    </row>
    <row r="109" spans="1:11" ht="16.5" thickBot="1">
      <c r="A109" s="87"/>
      <c r="B109" s="96"/>
      <c r="C109" s="97"/>
      <c r="D109" s="83"/>
      <c r="E109" s="88"/>
      <c r="F109" s="116">
        <f>IF(A109&lt;&gt;0,(IF(VLOOKUP(B109,Liste!$B$2:$C$84,2,0)&lt;&gt;0,VLOOKUP(B109,Liste!$B$2:$C$84,2,0),"")),"")</f>
      </c>
      <c r="G109" s="117">
        <f t="shared" si="4"/>
      </c>
      <c r="H109" s="118">
        <f t="shared" si="5"/>
      </c>
      <c r="I109" s="121">
        <f t="shared" si="6"/>
        <v>0</v>
      </c>
      <c r="J109" s="122">
        <f t="shared" si="7"/>
      </c>
      <c r="K109" s="103"/>
    </row>
    <row r="110" spans="1:11" ht="16.5" thickBot="1">
      <c r="A110" s="87"/>
      <c r="B110" s="96"/>
      <c r="C110" s="97"/>
      <c r="D110" s="83"/>
      <c r="E110" s="88"/>
      <c r="F110" s="116">
        <f>IF(A110&lt;&gt;0,(IF(VLOOKUP(B110,Liste!$B$2:$C$84,2,0)&lt;&gt;0,VLOOKUP(B110,Liste!$B$2:$C$84,2,0),"")),"")</f>
      </c>
      <c r="G110" s="117">
        <f t="shared" si="4"/>
      </c>
      <c r="H110" s="118">
        <f t="shared" si="5"/>
      </c>
      <c r="I110" s="121">
        <f t="shared" si="6"/>
        <v>0</v>
      </c>
      <c r="J110" s="122">
        <f t="shared" si="7"/>
      </c>
      <c r="K110" s="103"/>
    </row>
    <row r="111" spans="1:11" ht="16.5" thickBot="1">
      <c r="A111" s="87"/>
      <c r="B111" s="96"/>
      <c r="C111" s="97"/>
      <c r="D111" s="83"/>
      <c r="E111" s="88"/>
      <c r="F111" s="116">
        <f>IF(A111&lt;&gt;0,(IF(VLOOKUP(B111,Liste!$B$2:$C$84,2,0)&lt;&gt;0,VLOOKUP(B111,Liste!$B$2:$C$84,2,0),"")),"")</f>
      </c>
      <c r="G111" s="117">
        <f t="shared" si="4"/>
      </c>
      <c r="H111" s="118">
        <f t="shared" si="5"/>
      </c>
      <c r="I111" s="121">
        <f t="shared" si="6"/>
        <v>0</v>
      </c>
      <c r="J111" s="122">
        <f t="shared" si="7"/>
      </c>
      <c r="K111" s="103"/>
    </row>
    <row r="112" spans="1:11" ht="16.5" thickBot="1">
      <c r="A112" s="87"/>
      <c r="B112" s="96"/>
      <c r="C112" s="97"/>
      <c r="D112" s="83"/>
      <c r="E112" s="88"/>
      <c r="F112" s="116">
        <f>IF(A112&lt;&gt;0,(IF(VLOOKUP(B112,Liste!$B$2:$C$84,2,0)&lt;&gt;0,VLOOKUP(B112,Liste!$B$2:$C$84,2,0),"")),"")</f>
      </c>
      <c r="G112" s="117">
        <f t="shared" si="4"/>
      </c>
      <c r="H112" s="118">
        <f t="shared" si="5"/>
      </c>
      <c r="I112" s="121">
        <f t="shared" si="6"/>
        <v>0</v>
      </c>
      <c r="J112" s="122">
        <f t="shared" si="7"/>
      </c>
      <c r="K112" s="103"/>
    </row>
    <row r="113" spans="1:11" ht="16.5" thickBot="1">
      <c r="A113" s="87"/>
      <c r="B113" s="96"/>
      <c r="C113" s="97"/>
      <c r="D113" s="83"/>
      <c r="E113" s="88"/>
      <c r="F113" s="116">
        <f>IF(A113&lt;&gt;0,(IF(VLOOKUP(B113,Liste!$B$2:$C$84,2,0)&lt;&gt;0,VLOOKUP(B113,Liste!$B$2:$C$84,2,0),"")),"")</f>
      </c>
      <c r="G113" s="117">
        <f t="shared" si="4"/>
      </c>
      <c r="H113" s="118">
        <f t="shared" si="5"/>
      </c>
      <c r="I113" s="121">
        <f t="shared" si="6"/>
        <v>0</v>
      </c>
      <c r="J113" s="122">
        <f t="shared" si="7"/>
      </c>
      <c r="K113" s="103"/>
    </row>
    <row r="114" spans="1:11" ht="16.5" thickBot="1">
      <c r="A114" s="87"/>
      <c r="B114" s="96"/>
      <c r="C114" s="97"/>
      <c r="D114" s="83"/>
      <c r="E114" s="88"/>
      <c r="F114" s="116">
        <f>IF(A114&lt;&gt;0,(IF(VLOOKUP(B114,Liste!$B$2:$C$84,2,0)&lt;&gt;0,VLOOKUP(B114,Liste!$B$2:$C$84,2,0),"")),"")</f>
      </c>
      <c r="G114" s="117">
        <f t="shared" si="4"/>
      </c>
      <c r="H114" s="118">
        <f t="shared" si="5"/>
      </c>
      <c r="I114" s="121">
        <f t="shared" si="6"/>
        <v>0</v>
      </c>
      <c r="J114" s="122">
        <f t="shared" si="7"/>
      </c>
      <c r="K114" s="103"/>
    </row>
    <row r="115" spans="1:11" ht="16.5" thickBot="1">
      <c r="A115" s="87"/>
      <c r="B115" s="96"/>
      <c r="C115" s="97"/>
      <c r="D115" s="83"/>
      <c r="E115" s="88"/>
      <c r="F115" s="116">
        <f>IF(A115&lt;&gt;0,(IF(VLOOKUP(B115,Liste!$B$2:$C$84,2,0)&lt;&gt;0,VLOOKUP(B115,Liste!$B$2:$C$84,2,0),"")),"")</f>
      </c>
      <c r="G115" s="117">
        <f t="shared" si="4"/>
      </c>
      <c r="H115" s="118">
        <f t="shared" si="5"/>
      </c>
      <c r="I115" s="121">
        <f t="shared" si="6"/>
        <v>0</v>
      </c>
      <c r="J115" s="122">
        <f t="shared" si="7"/>
      </c>
      <c r="K115" s="103"/>
    </row>
    <row r="116" spans="1:11" ht="16.5" thickBot="1">
      <c r="A116" s="87"/>
      <c r="B116" s="96"/>
      <c r="C116" s="97"/>
      <c r="D116" s="83"/>
      <c r="E116" s="88"/>
      <c r="F116" s="116">
        <f>IF(A116&lt;&gt;0,(IF(VLOOKUP(B116,Liste!$B$2:$C$84,2,0)&lt;&gt;0,VLOOKUP(B116,Liste!$B$2:$C$84,2,0),"")),"")</f>
      </c>
      <c r="G116" s="117">
        <f t="shared" si="4"/>
      </c>
      <c r="H116" s="118">
        <f t="shared" si="5"/>
      </c>
      <c r="I116" s="121">
        <f t="shared" si="6"/>
        <v>0</v>
      </c>
      <c r="J116" s="122">
        <f t="shared" si="7"/>
      </c>
      <c r="K116" s="103"/>
    </row>
    <row r="117" spans="1:11" ht="16.5" thickBot="1">
      <c r="A117" s="87"/>
      <c r="B117" s="96"/>
      <c r="C117" s="97"/>
      <c r="D117" s="83"/>
      <c r="E117" s="88"/>
      <c r="F117" s="116">
        <f>IF(A117&lt;&gt;0,(IF(VLOOKUP(B117,Liste!$B$2:$C$84,2,0)&lt;&gt;0,VLOOKUP(B117,Liste!$B$2:$C$84,2,0),"")),"")</f>
      </c>
      <c r="G117" s="117">
        <f t="shared" si="4"/>
      </c>
      <c r="H117" s="118">
        <f t="shared" si="5"/>
      </c>
      <c r="I117" s="121">
        <f t="shared" si="6"/>
        <v>0</v>
      </c>
      <c r="J117" s="122">
        <f t="shared" si="7"/>
      </c>
      <c r="K117" s="103"/>
    </row>
    <row r="118" spans="1:11" ht="16.5" thickBot="1">
      <c r="A118" s="87"/>
      <c r="B118" s="96"/>
      <c r="C118" s="97"/>
      <c r="D118" s="83"/>
      <c r="E118" s="88"/>
      <c r="F118" s="116">
        <f>IF(A118&lt;&gt;0,(IF(VLOOKUP(B118,Liste!$B$2:$C$84,2,0)&lt;&gt;0,VLOOKUP(B118,Liste!$B$2:$C$84,2,0),"")),"")</f>
      </c>
      <c r="G118" s="117">
        <f t="shared" si="4"/>
      </c>
      <c r="H118" s="118">
        <f t="shared" si="5"/>
      </c>
      <c r="I118" s="121">
        <f t="shared" si="6"/>
        <v>0</v>
      </c>
      <c r="J118" s="122">
        <f t="shared" si="7"/>
      </c>
      <c r="K118" s="103"/>
    </row>
    <row r="119" spans="1:11" ht="16.5" thickBot="1">
      <c r="A119" s="87"/>
      <c r="B119" s="96"/>
      <c r="C119" s="97"/>
      <c r="D119" s="83"/>
      <c r="E119" s="88"/>
      <c r="F119" s="116">
        <f>IF(A119&lt;&gt;0,(IF(VLOOKUP(B119,Liste!$B$2:$C$84,2,0)&lt;&gt;0,VLOOKUP(B119,Liste!$B$2:$C$84,2,0),"")),"")</f>
      </c>
      <c r="G119" s="117">
        <f t="shared" si="4"/>
      </c>
      <c r="H119" s="118">
        <f t="shared" si="5"/>
      </c>
      <c r="I119" s="121">
        <f t="shared" si="6"/>
        <v>0</v>
      </c>
      <c r="J119" s="122">
        <f t="shared" si="7"/>
      </c>
      <c r="K119" s="103"/>
    </row>
    <row r="120" spans="1:11" ht="16.5" thickBot="1">
      <c r="A120" s="87"/>
      <c r="B120" s="96"/>
      <c r="C120" s="97"/>
      <c r="D120" s="83"/>
      <c r="E120" s="88"/>
      <c r="F120" s="116">
        <f>IF(A120&lt;&gt;0,(IF(VLOOKUP(B120,Liste!$B$2:$C$84,2,0)&lt;&gt;0,VLOOKUP(B120,Liste!$B$2:$C$84,2,0),"")),"")</f>
      </c>
      <c r="G120" s="117">
        <f t="shared" si="4"/>
      </c>
      <c r="H120" s="118">
        <f t="shared" si="5"/>
      </c>
      <c r="I120" s="121">
        <f t="shared" si="6"/>
        <v>0</v>
      </c>
      <c r="J120" s="122">
        <f t="shared" si="7"/>
      </c>
      <c r="K120" s="103"/>
    </row>
    <row r="121" spans="1:11" ht="16.5" thickBot="1">
      <c r="A121" s="87"/>
      <c r="B121" s="96"/>
      <c r="C121" s="97"/>
      <c r="D121" s="83"/>
      <c r="E121" s="88"/>
      <c r="F121" s="116">
        <f>IF(A121&lt;&gt;0,(IF(VLOOKUP(B121,Liste!$B$2:$C$84,2,0)&lt;&gt;0,VLOOKUP(B121,Liste!$B$2:$C$84,2,0),"")),"")</f>
      </c>
      <c r="G121" s="117">
        <f t="shared" si="4"/>
      </c>
      <c r="H121" s="118">
        <f t="shared" si="5"/>
      </c>
      <c r="I121" s="121">
        <f t="shared" si="6"/>
        <v>0</v>
      </c>
      <c r="J121" s="122">
        <f t="shared" si="7"/>
      </c>
      <c r="K121" s="103"/>
    </row>
    <row r="122" spans="1:11" ht="16.5" thickBot="1">
      <c r="A122" s="87"/>
      <c r="B122" s="96"/>
      <c r="C122" s="97"/>
      <c r="D122" s="83"/>
      <c r="E122" s="88"/>
      <c r="F122" s="116">
        <f>IF(A122&lt;&gt;0,(IF(VLOOKUP(B122,Liste!$B$2:$C$84,2,0)&lt;&gt;0,VLOOKUP(B122,Liste!$B$2:$C$84,2,0),"")),"")</f>
      </c>
      <c r="G122" s="117">
        <f t="shared" si="4"/>
      </c>
      <c r="H122" s="118">
        <f t="shared" si="5"/>
      </c>
      <c r="I122" s="121">
        <f t="shared" si="6"/>
        <v>0</v>
      </c>
      <c r="J122" s="122">
        <f t="shared" si="7"/>
      </c>
      <c r="K122" s="103"/>
    </row>
    <row r="123" spans="1:11" ht="16.5" thickBot="1">
      <c r="A123" s="87"/>
      <c r="B123" s="96"/>
      <c r="C123" s="97"/>
      <c r="D123" s="83"/>
      <c r="E123" s="88"/>
      <c r="F123" s="116">
        <f>IF(A123&lt;&gt;0,(IF(VLOOKUP(B123,Liste!$B$2:$C$84,2,0)&lt;&gt;0,VLOOKUP(B123,Liste!$B$2:$C$84,2,0),"")),"")</f>
      </c>
      <c r="G123" s="117">
        <f t="shared" si="4"/>
      </c>
      <c r="H123" s="118">
        <f t="shared" si="5"/>
      </c>
      <c r="I123" s="121">
        <f t="shared" si="6"/>
        <v>0</v>
      </c>
      <c r="J123" s="122">
        <f t="shared" si="7"/>
      </c>
      <c r="K123" s="103"/>
    </row>
    <row r="124" spans="1:11" ht="16.5" thickBot="1">
      <c r="A124" s="87"/>
      <c r="B124" s="96"/>
      <c r="C124" s="97"/>
      <c r="D124" s="83"/>
      <c r="E124" s="88"/>
      <c r="F124" s="116">
        <f>IF(A124&lt;&gt;0,(IF(VLOOKUP(B124,Liste!$B$2:$C$84,2,0)&lt;&gt;0,VLOOKUP(B124,Liste!$B$2:$C$84,2,0),"")),"")</f>
      </c>
      <c r="G124" s="117">
        <f t="shared" si="4"/>
      </c>
      <c r="H124" s="118">
        <f t="shared" si="5"/>
      </c>
      <c r="I124" s="121">
        <f t="shared" si="6"/>
        <v>0</v>
      </c>
      <c r="J124" s="122">
        <f t="shared" si="7"/>
      </c>
      <c r="K124" s="103"/>
    </row>
    <row r="125" spans="1:11" ht="16.5" thickBot="1">
      <c r="A125" s="87"/>
      <c r="B125" s="96"/>
      <c r="C125" s="97"/>
      <c r="D125" s="83"/>
      <c r="E125" s="88"/>
      <c r="F125" s="116">
        <f>IF(A125&lt;&gt;0,(IF(VLOOKUP(B125,Liste!$B$2:$C$84,2,0)&lt;&gt;0,VLOOKUP(B125,Liste!$B$2:$C$84,2,0),"")),"")</f>
      </c>
      <c r="G125" s="117">
        <f t="shared" si="4"/>
      </c>
      <c r="H125" s="118">
        <f t="shared" si="5"/>
      </c>
      <c r="I125" s="121">
        <f t="shared" si="6"/>
        <v>0</v>
      </c>
      <c r="J125" s="122">
        <f t="shared" si="7"/>
      </c>
      <c r="K125" s="103"/>
    </row>
    <row r="126" spans="1:11" ht="16.5" thickBot="1">
      <c r="A126" s="87"/>
      <c r="B126" s="96"/>
      <c r="C126" s="97"/>
      <c r="D126" s="83"/>
      <c r="E126" s="88"/>
      <c r="F126" s="116">
        <f>IF(A126&lt;&gt;0,(IF(VLOOKUP(B126,Liste!$B$2:$C$84,2,0)&lt;&gt;0,VLOOKUP(B126,Liste!$B$2:$C$84,2,0),"")),"")</f>
      </c>
      <c r="G126" s="117">
        <f t="shared" si="4"/>
      </c>
      <c r="H126" s="118">
        <f t="shared" si="5"/>
      </c>
      <c r="I126" s="121">
        <f t="shared" si="6"/>
        <v>0</v>
      </c>
      <c r="J126" s="122">
        <f t="shared" si="7"/>
      </c>
      <c r="K126" s="103"/>
    </row>
    <row r="127" spans="1:11" ht="16.5" thickBot="1">
      <c r="A127" s="87"/>
      <c r="B127" s="96"/>
      <c r="C127" s="97"/>
      <c r="D127" s="83"/>
      <c r="E127" s="88"/>
      <c r="F127" s="116">
        <f>IF(A127&lt;&gt;0,(IF(VLOOKUP(B127,Liste!$B$2:$C$84,2,0)&lt;&gt;0,VLOOKUP(B127,Liste!$B$2:$C$84,2,0),"")),"")</f>
      </c>
      <c r="G127" s="117">
        <f t="shared" si="4"/>
      </c>
      <c r="H127" s="118">
        <f t="shared" si="5"/>
      </c>
      <c r="I127" s="121">
        <f t="shared" si="6"/>
        <v>0</v>
      </c>
      <c r="J127" s="122">
        <f t="shared" si="7"/>
      </c>
      <c r="K127" s="103"/>
    </row>
    <row r="128" spans="1:11" ht="16.5" thickBot="1">
      <c r="A128" s="87"/>
      <c r="B128" s="96"/>
      <c r="C128" s="97"/>
      <c r="D128" s="83"/>
      <c r="E128" s="88"/>
      <c r="F128" s="116">
        <f>IF(A128&lt;&gt;0,(IF(VLOOKUP(B128,Liste!$B$2:$C$84,2,0)&lt;&gt;0,VLOOKUP(B128,Liste!$B$2:$C$84,2,0),"")),"")</f>
      </c>
      <c r="G128" s="117">
        <f t="shared" si="4"/>
      </c>
      <c r="H128" s="118">
        <f t="shared" si="5"/>
      </c>
      <c r="I128" s="121">
        <f t="shared" si="6"/>
        <v>0</v>
      </c>
      <c r="J128" s="122">
        <f t="shared" si="7"/>
      </c>
      <c r="K128" s="103"/>
    </row>
    <row r="129" spans="1:11" ht="16.5" thickBot="1">
      <c r="A129" s="87"/>
      <c r="B129" s="96"/>
      <c r="C129" s="97"/>
      <c r="D129" s="83"/>
      <c r="E129" s="88"/>
      <c r="F129" s="116">
        <f>IF(A129&lt;&gt;0,(IF(VLOOKUP(B129,Liste!$B$2:$C$84,2,0)&lt;&gt;0,VLOOKUP(B129,Liste!$B$2:$C$84,2,0),"")),"")</f>
      </c>
      <c r="G129" s="117">
        <f t="shared" si="4"/>
      </c>
      <c r="H129" s="118">
        <f t="shared" si="5"/>
      </c>
      <c r="I129" s="121">
        <f t="shared" si="6"/>
        <v>0</v>
      </c>
      <c r="J129" s="122">
        <f t="shared" si="7"/>
      </c>
      <c r="K129" s="103"/>
    </row>
    <row r="130" spans="1:11" ht="16.5" thickBot="1">
      <c r="A130" s="87"/>
      <c r="B130" s="96"/>
      <c r="C130" s="97"/>
      <c r="D130" s="83"/>
      <c r="E130" s="88"/>
      <c r="F130" s="116">
        <f>IF(A130&lt;&gt;0,(IF(VLOOKUP(B130,Liste!$B$2:$C$84,2,0)&lt;&gt;0,VLOOKUP(B130,Liste!$B$2:$C$84,2,0),"")),"")</f>
      </c>
      <c r="G130" s="117">
        <f t="shared" si="4"/>
      </c>
      <c r="H130" s="118">
        <f t="shared" si="5"/>
      </c>
      <c r="I130" s="121">
        <f t="shared" si="6"/>
        <v>0</v>
      </c>
      <c r="J130" s="122">
        <f t="shared" si="7"/>
      </c>
      <c r="K130" s="103"/>
    </row>
    <row r="131" spans="1:11" ht="16.5" thickBot="1">
      <c r="A131" s="89"/>
      <c r="B131" s="98"/>
      <c r="C131" s="99"/>
      <c r="D131" s="90"/>
      <c r="E131" s="91"/>
      <c r="F131" s="116">
        <f>IF(A131&lt;&gt;0,(IF(VLOOKUP(B131,Liste!$B$2:$C$84,2,0)&lt;&gt;0,VLOOKUP(B131,Liste!$B$2:$C$84,2,0),"")),"")</f>
      </c>
      <c r="G131" s="117">
        <f t="shared" si="4"/>
      </c>
      <c r="H131" s="118">
        <f t="shared" si="5"/>
      </c>
      <c r="I131" s="121">
        <f t="shared" si="6"/>
        <v>0</v>
      </c>
      <c r="J131" s="122">
        <f t="shared" si="7"/>
      </c>
      <c r="K131" s="103"/>
    </row>
    <row r="132" spans="1:11" ht="16.5" thickTop="1">
      <c r="A132" s="123"/>
      <c r="B132" s="123"/>
      <c r="C132" s="123"/>
      <c r="D132" s="123"/>
      <c r="E132" s="123"/>
      <c r="F132" s="103"/>
      <c r="G132" s="123"/>
      <c r="H132" s="103"/>
      <c r="I132" s="103"/>
      <c r="J132" s="103"/>
      <c r="K132" s="103"/>
    </row>
    <row r="133" spans="1:11" ht="15.75">
      <c r="A133" s="123"/>
      <c r="B133" s="123"/>
      <c r="C133" s="123"/>
      <c r="D133" s="123"/>
      <c r="E133" s="123"/>
      <c r="F133" s="103"/>
      <c r="G133" s="123"/>
      <c r="H133" s="103"/>
      <c r="I133" s="103"/>
      <c r="J133" s="103"/>
      <c r="K133" s="103"/>
    </row>
    <row r="134" spans="1:7" ht="15">
      <c r="A134" s="101"/>
      <c r="B134" s="101"/>
      <c r="C134" s="101"/>
      <c r="D134" s="101"/>
      <c r="E134" s="101"/>
      <c r="G134" s="101"/>
    </row>
    <row r="135" spans="1:7" ht="15">
      <c r="A135" s="101"/>
      <c r="B135" s="101"/>
      <c r="C135" s="101"/>
      <c r="D135" s="101"/>
      <c r="E135" s="101"/>
      <c r="G135" s="101"/>
    </row>
    <row r="136" spans="1:7" ht="15">
      <c r="A136" s="101"/>
      <c r="B136" s="101"/>
      <c r="C136" s="101"/>
      <c r="D136" s="101"/>
      <c r="E136" s="101"/>
      <c r="G136" s="101"/>
    </row>
    <row r="137" spans="1:7" ht="15">
      <c r="A137" s="101"/>
      <c r="B137" s="101"/>
      <c r="C137" s="101"/>
      <c r="D137" s="101"/>
      <c r="E137" s="101"/>
      <c r="G137" s="101"/>
    </row>
    <row r="138" spans="1:7" ht="15">
      <c r="A138" s="101"/>
      <c r="B138" s="101"/>
      <c r="C138" s="101"/>
      <c r="D138" s="101"/>
      <c r="E138" s="101"/>
      <c r="G138" s="101"/>
    </row>
    <row r="139" spans="1:7" ht="15">
      <c r="A139" s="101"/>
      <c r="B139" s="101"/>
      <c r="C139" s="101"/>
      <c r="D139" s="101"/>
      <c r="E139" s="101"/>
      <c r="G139" s="101"/>
    </row>
  </sheetData>
  <sheetProtection sheet="1" objects="1" scenarios="1"/>
  <mergeCells count="9">
    <mergeCell ref="A6:A7"/>
    <mergeCell ref="A8:G8"/>
    <mergeCell ref="B3:D3"/>
    <mergeCell ref="A1:J1"/>
    <mergeCell ref="B6:B7"/>
    <mergeCell ref="C6:C7"/>
    <mergeCell ref="H6:J6"/>
    <mergeCell ref="D6:E6"/>
    <mergeCell ref="F6:G6"/>
  </mergeCells>
  <dataValidations count="2">
    <dataValidation type="list" allowBlank="1" showInputMessage="1" showErrorMessage="1" sqref="B3:D3">
      <formula1>culture</formula1>
    </dataValidation>
    <dataValidation type="list" allowBlank="1" showInputMessage="1" showErrorMessage="1" sqref="B9:B131">
      <formula1>INDIRECT("kc_"&amp;$B$3)</formula1>
    </dataValidation>
  </dataValidations>
  <printOptions horizontalCentered="1"/>
  <pageMargins left="0.2362204724409449" right="0.31496062992125984" top="0.31496062992125984" bottom="0.2362204724409449" header="0.15748031496062992" footer="0.1574803149606299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3"/>
  <sheetViews>
    <sheetView zoomScalePageLayoutView="0" workbookViewId="0" topLeftCell="A1">
      <selection activeCell="J15" sqref="J15"/>
    </sheetView>
  </sheetViews>
  <sheetFormatPr defaultColWidth="11.421875" defaultRowHeight="12.75"/>
  <cols>
    <col min="1" max="1" width="54.140625" style="1" customWidth="1"/>
    <col min="2" max="2" width="7.57421875" style="2" customWidth="1"/>
    <col min="3" max="3" width="2.7109375" style="1" customWidth="1"/>
    <col min="4" max="4" width="46.28125" style="1" customWidth="1"/>
    <col min="5" max="5" width="11.421875" style="2" customWidth="1"/>
    <col min="6" max="6" width="2.8515625" style="1" customWidth="1"/>
    <col min="7" max="7" width="25.57421875" style="1" customWidth="1"/>
    <col min="8" max="8" width="11.421875" style="1" customWidth="1"/>
    <col min="9" max="9" width="2.7109375" style="1" customWidth="1"/>
    <col min="10" max="10" width="21.8515625" style="1" customWidth="1"/>
    <col min="11" max="16384" width="11.421875" style="1" customWidth="1"/>
  </cols>
  <sheetData>
    <row r="1" ht="13.5" thickBot="1"/>
    <row r="2" spans="1:6" ht="12.75">
      <c r="A2" s="149" t="s">
        <v>8</v>
      </c>
      <c r="B2" s="150"/>
      <c r="C2" s="3"/>
      <c r="D2" s="147" t="s">
        <v>9</v>
      </c>
      <c r="E2" s="148"/>
      <c r="F2" s="3"/>
    </row>
    <row r="3" spans="1:9" ht="15" customHeight="1">
      <c r="A3" s="4" t="s">
        <v>10</v>
      </c>
      <c r="B3" s="5" t="s">
        <v>1</v>
      </c>
      <c r="C3" s="3"/>
      <c r="D3" s="6" t="s">
        <v>10</v>
      </c>
      <c r="E3" s="7" t="s">
        <v>1</v>
      </c>
      <c r="F3" s="3"/>
      <c r="I3" s="151"/>
    </row>
    <row r="4" spans="1:9" ht="15" customHeight="1">
      <c r="A4" s="9" t="s">
        <v>11</v>
      </c>
      <c r="B4" s="10">
        <v>0.2</v>
      </c>
      <c r="C4" s="11"/>
      <c r="D4" s="12" t="s">
        <v>12</v>
      </c>
      <c r="E4" s="13" t="s">
        <v>13</v>
      </c>
      <c r="F4" s="3"/>
      <c r="I4" s="151"/>
    </row>
    <row r="5" spans="1:9" ht="15" customHeight="1">
      <c r="A5" s="9" t="s">
        <v>3</v>
      </c>
      <c r="B5" s="10">
        <v>0.3</v>
      </c>
      <c r="C5" s="11"/>
      <c r="D5" s="12" t="s">
        <v>14</v>
      </c>
      <c r="E5" s="13" t="s">
        <v>15</v>
      </c>
      <c r="F5" s="3"/>
      <c r="I5" s="14"/>
    </row>
    <row r="6" spans="1:9" ht="15" customHeight="1">
      <c r="A6" s="9" t="s">
        <v>4</v>
      </c>
      <c r="B6" s="10">
        <v>0.4</v>
      </c>
      <c r="C6" s="11"/>
      <c r="D6" s="12" t="s">
        <v>16</v>
      </c>
      <c r="E6" s="13" t="s">
        <v>17</v>
      </c>
      <c r="F6" s="3"/>
      <c r="I6" s="151"/>
    </row>
    <row r="7" spans="1:9" ht="15" customHeight="1">
      <c r="A7" s="9" t="s">
        <v>5</v>
      </c>
      <c r="B7" s="10">
        <v>0.5</v>
      </c>
      <c r="C7" s="11"/>
      <c r="D7" s="12" t="s">
        <v>18</v>
      </c>
      <c r="E7" s="13" t="s">
        <v>19</v>
      </c>
      <c r="F7" s="3"/>
      <c r="I7" s="152"/>
    </row>
    <row r="8" spans="1:9" ht="15" customHeight="1">
      <c r="A8" s="9" t="s">
        <v>6</v>
      </c>
      <c r="B8" s="10">
        <v>0.6</v>
      </c>
      <c r="C8" s="11"/>
      <c r="D8" s="12" t="s">
        <v>20</v>
      </c>
      <c r="E8" s="13" t="s">
        <v>21</v>
      </c>
      <c r="F8" s="3"/>
      <c r="I8" s="151"/>
    </row>
    <row r="9" spans="1:9" ht="15" customHeight="1">
      <c r="A9" s="9" t="s">
        <v>7</v>
      </c>
      <c r="B9" s="10">
        <v>0.8</v>
      </c>
      <c r="C9" s="11"/>
      <c r="D9" s="12" t="s">
        <v>22</v>
      </c>
      <c r="E9" s="13" t="s">
        <v>21</v>
      </c>
      <c r="F9" s="3"/>
      <c r="I9" s="151"/>
    </row>
    <row r="10" spans="1:9" ht="15" customHeight="1">
      <c r="A10" s="9" t="s">
        <v>23</v>
      </c>
      <c r="B10" s="10">
        <v>0.9</v>
      </c>
      <c r="C10" s="11"/>
      <c r="D10" s="12" t="s">
        <v>24</v>
      </c>
      <c r="E10" s="13" t="s">
        <v>19</v>
      </c>
      <c r="F10" s="3"/>
      <c r="I10" s="151"/>
    </row>
    <row r="11" spans="1:9" ht="15" customHeight="1" thickBot="1">
      <c r="A11" s="9" t="s">
        <v>25</v>
      </c>
      <c r="B11" s="10">
        <v>1</v>
      </c>
      <c r="C11" s="11"/>
      <c r="D11" s="15" t="s">
        <v>26</v>
      </c>
      <c r="E11" s="16" t="s">
        <v>17</v>
      </c>
      <c r="F11" s="3"/>
      <c r="I11" s="14"/>
    </row>
    <row r="12" spans="1:9" ht="15" customHeight="1" thickBot="1">
      <c r="A12" s="9" t="s">
        <v>27</v>
      </c>
      <c r="B12" s="10">
        <v>1.1</v>
      </c>
      <c r="C12" s="11"/>
      <c r="D12" s="11"/>
      <c r="E12" s="17"/>
      <c r="F12" s="3"/>
      <c r="I12" s="14"/>
    </row>
    <row r="13" spans="1:9" ht="15" customHeight="1">
      <c r="A13" s="9" t="s">
        <v>28</v>
      </c>
      <c r="B13" s="10">
        <v>1.2</v>
      </c>
      <c r="C13" s="11"/>
      <c r="D13" s="147" t="s">
        <v>29</v>
      </c>
      <c r="E13" s="148"/>
      <c r="F13" s="3"/>
      <c r="I13" s="8"/>
    </row>
    <row r="14" spans="1:9" ht="15" customHeight="1">
      <c r="A14" s="9" t="s">
        <v>30</v>
      </c>
      <c r="B14" s="10">
        <v>1.1</v>
      </c>
      <c r="C14" s="11"/>
      <c r="D14" s="6" t="s">
        <v>10</v>
      </c>
      <c r="E14" s="7" t="s">
        <v>1</v>
      </c>
      <c r="F14" s="3"/>
      <c r="I14" s="8"/>
    </row>
    <row r="15" spans="1:10" ht="15" customHeight="1">
      <c r="A15" s="9" t="s">
        <v>31</v>
      </c>
      <c r="B15" s="10">
        <v>1</v>
      </c>
      <c r="C15" s="11"/>
      <c r="D15" s="18" t="s">
        <v>32</v>
      </c>
      <c r="E15" s="19" t="s">
        <v>33</v>
      </c>
      <c r="F15" s="20"/>
      <c r="G15" s="21"/>
      <c r="H15" s="21"/>
      <c r="I15" s="8"/>
      <c r="J15" s="21"/>
    </row>
    <row r="16" spans="1:10" ht="15" customHeight="1">
      <c r="A16" s="9" t="s">
        <v>34</v>
      </c>
      <c r="B16" s="10">
        <v>0.6</v>
      </c>
      <c r="C16" s="11"/>
      <c r="D16" s="18" t="s">
        <v>35</v>
      </c>
      <c r="E16" s="19" t="s">
        <v>36</v>
      </c>
      <c r="F16" s="20"/>
      <c r="G16" s="21"/>
      <c r="H16" s="21"/>
      <c r="I16" s="8"/>
      <c r="J16" s="21"/>
    </row>
    <row r="17" spans="1:10" ht="15" customHeight="1" thickBot="1">
      <c r="A17" s="22" t="s">
        <v>37</v>
      </c>
      <c r="B17" s="23">
        <v>0.3</v>
      </c>
      <c r="C17" s="11"/>
      <c r="D17" s="24" t="s">
        <v>38</v>
      </c>
      <c r="E17" s="25" t="s">
        <v>19</v>
      </c>
      <c r="F17" s="20"/>
      <c r="G17" s="21"/>
      <c r="H17" s="21"/>
      <c r="I17" s="8"/>
      <c r="J17" s="21"/>
    </row>
    <row r="18" spans="1:10" ht="8.25" customHeight="1" thickBot="1">
      <c r="A18" s="3"/>
      <c r="B18" s="26"/>
      <c r="C18" s="3"/>
      <c r="D18" s="27"/>
      <c r="E18" s="28"/>
      <c r="F18" s="20"/>
      <c r="G18" s="21"/>
      <c r="H18" s="21"/>
      <c r="I18" s="8"/>
      <c r="J18" s="21"/>
    </row>
    <row r="19" spans="1:10" ht="12.75">
      <c r="A19" s="157" t="s">
        <v>39</v>
      </c>
      <c r="B19" s="158"/>
      <c r="C19" s="3"/>
      <c r="D19" s="147" t="s">
        <v>40</v>
      </c>
      <c r="E19" s="148"/>
      <c r="F19" s="20"/>
      <c r="G19" s="21"/>
      <c r="H19" s="21"/>
      <c r="I19" s="8"/>
      <c r="J19" s="21"/>
    </row>
    <row r="20" spans="1:10" ht="12.75">
      <c r="A20" s="29" t="s">
        <v>10</v>
      </c>
      <c r="B20" s="30" t="s">
        <v>1</v>
      </c>
      <c r="C20" s="3"/>
      <c r="D20" s="6" t="s">
        <v>10</v>
      </c>
      <c r="E20" s="7" t="s">
        <v>1</v>
      </c>
      <c r="F20" s="20"/>
      <c r="G20" s="21"/>
      <c r="H20" s="21"/>
      <c r="I20" s="8"/>
      <c r="J20" s="21"/>
    </row>
    <row r="21" spans="1:10" ht="12.75">
      <c r="A21" s="18" t="s">
        <v>41</v>
      </c>
      <c r="B21" s="19" t="s">
        <v>42</v>
      </c>
      <c r="C21" s="3"/>
      <c r="D21" s="18" t="s">
        <v>162</v>
      </c>
      <c r="E21" s="19" t="s">
        <v>43</v>
      </c>
      <c r="F21" s="20"/>
      <c r="G21" s="21"/>
      <c r="H21" s="21"/>
      <c r="I21" s="21"/>
      <c r="J21" s="21"/>
    </row>
    <row r="22" spans="1:10" ht="12.75">
      <c r="A22" s="18" t="s">
        <v>44</v>
      </c>
      <c r="B22" s="19" t="s">
        <v>36</v>
      </c>
      <c r="C22" s="3"/>
      <c r="D22" s="18" t="s">
        <v>163</v>
      </c>
      <c r="E22" s="19" t="s">
        <v>42</v>
      </c>
      <c r="F22" s="20"/>
      <c r="G22" s="21"/>
      <c r="H22" s="21"/>
      <c r="I22" s="21"/>
      <c r="J22" s="21"/>
    </row>
    <row r="23" spans="1:10" ht="12.75">
      <c r="A23" s="18" t="s">
        <v>45</v>
      </c>
      <c r="B23" s="19" t="s">
        <v>46</v>
      </c>
      <c r="C23" s="3"/>
      <c r="D23" s="18" t="s">
        <v>164</v>
      </c>
      <c r="E23" s="19" t="s">
        <v>15</v>
      </c>
      <c r="F23" s="20"/>
      <c r="G23" s="21"/>
      <c r="H23" s="21"/>
      <c r="I23" s="21"/>
      <c r="J23" s="21"/>
    </row>
    <row r="24" spans="1:10" ht="12.75">
      <c r="A24" s="18" t="s">
        <v>47</v>
      </c>
      <c r="B24" s="19" t="s">
        <v>48</v>
      </c>
      <c r="C24" s="3"/>
      <c r="D24" s="18" t="s">
        <v>165</v>
      </c>
      <c r="E24" s="19" t="s">
        <v>36</v>
      </c>
      <c r="F24" s="20"/>
      <c r="G24" s="21"/>
      <c r="H24" s="21"/>
      <c r="I24" s="21"/>
      <c r="J24" s="21"/>
    </row>
    <row r="25" spans="1:10" ht="12.75">
      <c r="A25" s="18" t="s">
        <v>49</v>
      </c>
      <c r="B25" s="19">
        <v>1</v>
      </c>
      <c r="C25" s="3"/>
      <c r="D25" s="18" t="s">
        <v>166</v>
      </c>
      <c r="E25" s="19" t="s">
        <v>17</v>
      </c>
      <c r="F25" s="20"/>
      <c r="G25" s="21"/>
      <c r="H25" s="21"/>
      <c r="I25" s="21"/>
      <c r="J25" s="21"/>
    </row>
    <row r="26" spans="1:10" ht="12.75">
      <c r="A26" s="18" t="s">
        <v>50</v>
      </c>
      <c r="B26" s="19" t="s">
        <v>17</v>
      </c>
      <c r="C26" s="3"/>
      <c r="D26" s="18" t="s">
        <v>167</v>
      </c>
      <c r="E26" s="19" t="s">
        <v>36</v>
      </c>
      <c r="F26" s="20"/>
      <c r="G26" s="21"/>
      <c r="H26" s="21"/>
      <c r="I26" s="21"/>
      <c r="J26" s="21"/>
    </row>
    <row r="27" spans="1:10" ht="13.5" thickBot="1">
      <c r="A27" s="31"/>
      <c r="B27" s="32"/>
      <c r="C27" s="3"/>
      <c r="D27" s="24" t="s">
        <v>168</v>
      </c>
      <c r="E27" s="25" t="s">
        <v>42</v>
      </c>
      <c r="F27" s="20"/>
      <c r="G27" s="21"/>
      <c r="H27" s="21"/>
      <c r="I27" s="21"/>
      <c r="J27" s="21"/>
    </row>
    <row r="28" spans="1:10" ht="13.5" thickBot="1">
      <c r="A28" s="3"/>
      <c r="B28" s="26"/>
      <c r="C28" s="3"/>
      <c r="D28" s="20"/>
      <c r="E28" s="28"/>
      <c r="F28" s="20"/>
      <c r="G28" s="21"/>
      <c r="H28" s="21"/>
      <c r="I28" s="21"/>
      <c r="J28" s="21"/>
    </row>
    <row r="29" spans="1:6" ht="12.75">
      <c r="A29" s="155" t="s">
        <v>51</v>
      </c>
      <c r="B29" s="156"/>
      <c r="C29" s="3"/>
      <c r="D29" s="153" t="s">
        <v>52</v>
      </c>
      <c r="E29" s="154"/>
      <c r="F29" s="3"/>
    </row>
    <row r="30" spans="1:6" ht="15" customHeight="1" thickBot="1">
      <c r="A30" s="33" t="s">
        <v>10</v>
      </c>
      <c r="B30" s="34" t="s">
        <v>1</v>
      </c>
      <c r="C30" s="3"/>
      <c r="D30" s="29" t="s">
        <v>10</v>
      </c>
      <c r="E30" s="30" t="s">
        <v>1</v>
      </c>
      <c r="F30" s="3"/>
    </row>
    <row r="31" spans="1:6" ht="15" customHeight="1">
      <c r="A31" s="35" t="s">
        <v>53</v>
      </c>
      <c r="B31" s="36" t="s">
        <v>43</v>
      </c>
      <c r="C31" s="3"/>
      <c r="D31" s="18" t="s">
        <v>54</v>
      </c>
      <c r="E31" s="19">
        <v>1</v>
      </c>
      <c r="F31" s="3"/>
    </row>
    <row r="32" spans="1:6" ht="15" customHeight="1">
      <c r="A32" s="18" t="s">
        <v>55</v>
      </c>
      <c r="B32" s="19" t="s">
        <v>13</v>
      </c>
      <c r="C32" s="3"/>
      <c r="D32" s="18" t="s">
        <v>56</v>
      </c>
      <c r="E32" s="19" t="s">
        <v>21</v>
      </c>
      <c r="F32" s="3"/>
    </row>
    <row r="33" spans="1:6" ht="15" customHeight="1" thickBot="1">
      <c r="A33" s="37" t="s">
        <v>57</v>
      </c>
      <c r="B33" s="38" t="s">
        <v>17</v>
      </c>
      <c r="C33" s="3"/>
      <c r="D33" s="18" t="s">
        <v>58</v>
      </c>
      <c r="E33" s="19" t="s">
        <v>59</v>
      </c>
      <c r="F33" s="3"/>
    </row>
    <row r="34" spans="1:6" ht="15" customHeight="1">
      <c r="A34" s="35" t="s">
        <v>53</v>
      </c>
      <c r="B34" s="36" t="s">
        <v>60</v>
      </c>
      <c r="C34" s="3"/>
      <c r="D34" s="18" t="s">
        <v>61</v>
      </c>
      <c r="E34" s="19" t="s">
        <v>62</v>
      </c>
      <c r="F34" s="3"/>
    </row>
    <row r="35" spans="1:6" ht="15" customHeight="1" thickBot="1">
      <c r="A35" s="18" t="s">
        <v>63</v>
      </c>
      <c r="B35" s="19" t="s">
        <v>36</v>
      </c>
      <c r="C35" s="3"/>
      <c r="D35" s="24" t="s">
        <v>64</v>
      </c>
      <c r="E35" s="25">
        <v>1</v>
      </c>
      <c r="F35" s="3"/>
    </row>
    <row r="36" spans="1:6" ht="15" customHeight="1" thickBot="1">
      <c r="A36" s="37" t="s">
        <v>65</v>
      </c>
      <c r="B36" s="38">
        <v>1</v>
      </c>
      <c r="C36" s="3"/>
      <c r="D36" s="3"/>
      <c r="E36" s="26"/>
      <c r="F36" s="3"/>
    </row>
    <row r="37" spans="1:5" ht="15" customHeight="1">
      <c r="A37" s="35" t="s">
        <v>53</v>
      </c>
      <c r="B37" s="36" t="s">
        <v>66</v>
      </c>
      <c r="C37" s="3"/>
      <c r="D37" s="145" t="s">
        <v>67</v>
      </c>
      <c r="E37" s="146"/>
    </row>
    <row r="38" spans="1:5" ht="15" customHeight="1">
      <c r="A38" s="18" t="s">
        <v>68</v>
      </c>
      <c r="B38" s="19" t="s">
        <v>46</v>
      </c>
      <c r="C38" s="3"/>
      <c r="D38" s="33" t="s">
        <v>10</v>
      </c>
      <c r="E38" s="34" t="s">
        <v>1</v>
      </c>
    </row>
    <row r="39" spans="1:5" ht="15" customHeight="1" thickBot="1">
      <c r="A39" s="24" t="s">
        <v>161</v>
      </c>
      <c r="B39" s="25" t="s">
        <v>21</v>
      </c>
      <c r="C39" s="3"/>
      <c r="D39" s="39" t="s">
        <v>69</v>
      </c>
      <c r="E39" s="40">
        <v>0.1</v>
      </c>
    </row>
    <row r="40" spans="1:5" ht="15" customHeight="1" thickBot="1">
      <c r="A40" s="41"/>
      <c r="B40" s="42"/>
      <c r="C40" s="3"/>
      <c r="D40" s="39" t="s">
        <v>70</v>
      </c>
      <c r="E40" s="40">
        <v>0.2</v>
      </c>
    </row>
    <row r="41" spans="1:5" ht="15" customHeight="1">
      <c r="A41" s="145" t="s">
        <v>71</v>
      </c>
      <c r="B41" s="146"/>
      <c r="C41" s="3"/>
      <c r="D41" s="39" t="s">
        <v>72</v>
      </c>
      <c r="E41" s="40">
        <v>0.3</v>
      </c>
    </row>
    <row r="42" spans="1:5" ht="15" customHeight="1">
      <c r="A42" s="33" t="s">
        <v>10</v>
      </c>
      <c r="B42" s="34" t="s">
        <v>1</v>
      </c>
      <c r="C42" s="3"/>
      <c r="D42" s="39" t="s">
        <v>73</v>
      </c>
      <c r="E42" s="40">
        <v>0.4</v>
      </c>
    </row>
    <row r="43" spans="1:5" ht="15" customHeight="1">
      <c r="A43" s="39" t="s">
        <v>74</v>
      </c>
      <c r="B43" s="40">
        <v>0.2</v>
      </c>
      <c r="C43" s="3"/>
      <c r="D43" s="39" t="s">
        <v>75</v>
      </c>
      <c r="E43" s="40">
        <v>0.5</v>
      </c>
    </row>
    <row r="44" spans="1:5" ht="15" customHeight="1">
      <c r="A44" s="39" t="s">
        <v>76</v>
      </c>
      <c r="B44" s="40">
        <v>0.3</v>
      </c>
      <c r="C44" s="3"/>
      <c r="D44" s="39" t="s">
        <v>77</v>
      </c>
      <c r="E44" s="40">
        <v>0.7</v>
      </c>
    </row>
    <row r="45" spans="1:5" ht="15" customHeight="1">
      <c r="A45" s="39" t="s">
        <v>78</v>
      </c>
      <c r="B45" s="40">
        <v>0.5</v>
      </c>
      <c r="C45" s="3"/>
      <c r="D45" s="43" t="s">
        <v>79</v>
      </c>
      <c r="E45" s="44">
        <v>0.8</v>
      </c>
    </row>
    <row r="46" spans="1:5" ht="15" customHeight="1">
      <c r="A46" s="43" t="s">
        <v>80</v>
      </c>
      <c r="B46" s="44">
        <v>0.6</v>
      </c>
      <c r="C46" s="3"/>
      <c r="D46" s="43" t="s">
        <v>81</v>
      </c>
      <c r="E46" s="44">
        <v>1</v>
      </c>
    </row>
    <row r="47" spans="1:5" ht="15" customHeight="1">
      <c r="A47" s="43" t="s">
        <v>82</v>
      </c>
      <c r="B47" s="44">
        <v>0.8</v>
      </c>
      <c r="C47" s="3"/>
      <c r="D47" s="43" t="s">
        <v>83</v>
      </c>
      <c r="E47" s="44">
        <v>1</v>
      </c>
    </row>
    <row r="48" spans="1:5" ht="15" customHeight="1">
      <c r="A48" s="43" t="s">
        <v>84</v>
      </c>
      <c r="B48" s="44">
        <v>1</v>
      </c>
      <c r="C48" s="3"/>
      <c r="D48" s="43" t="s">
        <v>85</v>
      </c>
      <c r="E48" s="44">
        <v>1</v>
      </c>
    </row>
    <row r="49" spans="1:5" ht="15" customHeight="1" thickBot="1">
      <c r="A49" s="43" t="s">
        <v>86</v>
      </c>
      <c r="B49" s="44">
        <v>1.05</v>
      </c>
      <c r="C49" s="3"/>
      <c r="D49" s="45" t="s">
        <v>87</v>
      </c>
      <c r="E49" s="46">
        <v>1</v>
      </c>
    </row>
    <row r="50" spans="1:5" ht="13.5" thickBot="1">
      <c r="A50" s="43" t="s">
        <v>88</v>
      </c>
      <c r="B50" s="44">
        <v>1</v>
      </c>
      <c r="C50" s="3"/>
      <c r="D50" s="3"/>
      <c r="E50" s="26"/>
    </row>
    <row r="51" spans="1:5" ht="12.75">
      <c r="A51" s="47" t="s">
        <v>89</v>
      </c>
      <c r="B51" s="44">
        <v>0.9</v>
      </c>
      <c r="C51" s="3"/>
      <c r="D51" s="145" t="s">
        <v>90</v>
      </c>
      <c r="E51" s="146"/>
    </row>
    <row r="52" spans="1:5" ht="12.75">
      <c r="A52" s="47" t="s">
        <v>91</v>
      </c>
      <c r="B52" s="44">
        <v>0.8</v>
      </c>
      <c r="C52" s="3"/>
      <c r="D52" s="33" t="s">
        <v>10</v>
      </c>
      <c r="E52" s="34" t="s">
        <v>1</v>
      </c>
    </row>
    <row r="53" spans="1:5" ht="12.75">
      <c r="A53" s="47" t="s">
        <v>92</v>
      </c>
      <c r="B53" s="44">
        <v>0.6</v>
      </c>
      <c r="C53" s="3"/>
      <c r="D53" s="47" t="s">
        <v>93</v>
      </c>
      <c r="E53" s="44">
        <v>0.3</v>
      </c>
    </row>
    <row r="54" spans="1:5" ht="13.5" thickBot="1">
      <c r="A54" s="48" t="s">
        <v>94</v>
      </c>
      <c r="B54" s="46">
        <v>0.5</v>
      </c>
      <c r="C54" s="3"/>
      <c r="D54" s="47" t="s">
        <v>95</v>
      </c>
      <c r="E54" s="44">
        <v>0.5</v>
      </c>
    </row>
    <row r="55" spans="1:5" ht="13.5" thickBot="1">
      <c r="A55" s="3"/>
      <c r="B55" s="26"/>
      <c r="C55" s="3"/>
      <c r="D55" s="47" t="s">
        <v>96</v>
      </c>
      <c r="E55" s="44">
        <v>0.6</v>
      </c>
    </row>
    <row r="56" spans="1:5" ht="12.75">
      <c r="A56" s="145" t="s">
        <v>97</v>
      </c>
      <c r="B56" s="146"/>
      <c r="C56" s="3"/>
      <c r="D56" s="47" t="s">
        <v>98</v>
      </c>
      <c r="E56" s="44">
        <v>0.8</v>
      </c>
    </row>
    <row r="57" spans="1:5" ht="13.5" thickBot="1">
      <c r="A57" s="33" t="s">
        <v>10</v>
      </c>
      <c r="B57" s="34" t="s">
        <v>1</v>
      </c>
      <c r="C57" s="3"/>
      <c r="D57" s="47" t="s">
        <v>99</v>
      </c>
      <c r="E57" s="44">
        <v>0.6</v>
      </c>
    </row>
    <row r="58" spans="1:5" ht="12.75">
      <c r="A58" s="49" t="s">
        <v>100</v>
      </c>
      <c r="B58" s="50">
        <v>0.4</v>
      </c>
      <c r="C58" s="3"/>
      <c r="D58" s="47" t="s">
        <v>101</v>
      </c>
      <c r="E58" s="44">
        <v>0.5</v>
      </c>
    </row>
    <row r="59" spans="1:5" ht="12.75">
      <c r="A59" s="51" t="s">
        <v>102</v>
      </c>
      <c r="B59" s="52">
        <v>0.5</v>
      </c>
      <c r="C59" s="3"/>
      <c r="D59" s="47" t="s">
        <v>103</v>
      </c>
      <c r="E59" s="44">
        <v>0.5</v>
      </c>
    </row>
    <row r="60" spans="1:5" ht="13.5" thickBot="1">
      <c r="A60" s="51" t="s">
        <v>104</v>
      </c>
      <c r="B60" s="52">
        <v>0.7</v>
      </c>
      <c r="C60" s="3"/>
      <c r="D60" s="48" t="s">
        <v>105</v>
      </c>
      <c r="E60" s="46">
        <v>0.4</v>
      </c>
    </row>
    <row r="61" spans="1:5" ht="12.75">
      <c r="A61" s="51" t="s">
        <v>106</v>
      </c>
      <c r="B61" s="52">
        <v>0.9</v>
      </c>
      <c r="C61" s="3"/>
      <c r="D61" s="3"/>
      <c r="E61" s="26"/>
    </row>
    <row r="62" spans="1:5" ht="12.75">
      <c r="A62" s="51" t="s">
        <v>107</v>
      </c>
      <c r="B62" s="52">
        <v>0.8</v>
      </c>
      <c r="C62" s="3"/>
      <c r="D62" s="3"/>
      <c r="E62" s="26"/>
    </row>
    <row r="63" spans="1:5" ht="13.5" thickBot="1">
      <c r="A63" s="53" t="s">
        <v>108</v>
      </c>
      <c r="B63" s="54">
        <v>0.6</v>
      </c>
      <c r="C63" s="3"/>
      <c r="D63" s="3"/>
      <c r="E63" s="26"/>
    </row>
  </sheetData>
  <sheetProtection sheet="1"/>
  <mergeCells count="13">
    <mergeCell ref="I3:I4"/>
    <mergeCell ref="I6:I10"/>
    <mergeCell ref="A56:B56"/>
    <mergeCell ref="D29:E29"/>
    <mergeCell ref="A29:B29"/>
    <mergeCell ref="A19:B19"/>
    <mergeCell ref="D37:E37"/>
    <mergeCell ref="A41:B41"/>
    <mergeCell ref="D19:E19"/>
    <mergeCell ref="D51:E51"/>
    <mergeCell ref="A2:B2"/>
    <mergeCell ref="D2:E2"/>
    <mergeCell ref="D13:E13"/>
  </mergeCells>
  <printOptions/>
  <pageMargins left="0.787401575" right="0.787401575" top="0.984251969" bottom="0.984251969" header="0.4921259845" footer="0.4921259845"/>
  <pageSetup horizontalDpi="150" verticalDpi="15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84"/>
  <sheetViews>
    <sheetView zoomScalePageLayoutView="0" workbookViewId="0" topLeftCell="A1">
      <selection activeCell="H28" sqref="H28"/>
    </sheetView>
  </sheetViews>
  <sheetFormatPr defaultColWidth="11.421875" defaultRowHeight="12.75"/>
  <cols>
    <col min="1" max="1" width="11.421875" style="55" customWidth="1"/>
    <col min="2" max="2" width="43.00390625" style="55" customWidth="1"/>
    <col min="3" max="3" width="7.57421875" style="56" customWidth="1"/>
    <col min="4" max="4" width="2.7109375" style="55" customWidth="1"/>
    <col min="5" max="5" width="9.57421875" style="55" customWidth="1"/>
    <col min="6" max="6" width="19.7109375" style="56" bestFit="1" customWidth="1"/>
    <col min="7" max="7" width="36.28125" style="55" bestFit="1" customWidth="1"/>
    <col min="8" max="8" width="37.00390625" style="55" bestFit="1" customWidth="1"/>
    <col min="9" max="9" width="33.28125" style="55" bestFit="1" customWidth="1"/>
    <col min="10" max="10" width="20.8515625" style="55" bestFit="1" customWidth="1"/>
    <col min="11" max="11" width="27.57421875" style="55" bestFit="1" customWidth="1"/>
    <col min="12" max="12" width="25.8515625" style="55" bestFit="1" customWidth="1"/>
    <col min="13" max="13" width="26.140625" style="55" bestFit="1" customWidth="1"/>
    <col min="14" max="14" width="32.00390625" style="55" bestFit="1" customWidth="1"/>
    <col min="15" max="15" width="43.00390625" style="55" bestFit="1" customWidth="1"/>
    <col min="16" max="16384" width="11.421875" style="55" customWidth="1"/>
  </cols>
  <sheetData>
    <row r="2" spans="1:15" ht="12.75">
      <c r="A2" s="55" t="s">
        <v>121</v>
      </c>
      <c r="B2" s="76" t="s">
        <v>11</v>
      </c>
      <c r="C2" s="62">
        <v>0.2</v>
      </c>
      <c r="F2" s="56" t="s">
        <v>121</v>
      </c>
      <c r="G2" s="55" t="s">
        <v>130</v>
      </c>
      <c r="H2" s="55" t="s">
        <v>122</v>
      </c>
      <c r="I2" s="55" t="s">
        <v>123</v>
      </c>
      <c r="J2" s="55" t="s">
        <v>124</v>
      </c>
      <c r="K2" s="55" t="s">
        <v>125</v>
      </c>
      <c r="L2" s="55" t="s">
        <v>126</v>
      </c>
      <c r="M2" s="55" t="s">
        <v>127</v>
      </c>
      <c r="N2" s="55" t="s">
        <v>129</v>
      </c>
      <c r="O2" s="55" t="s">
        <v>128</v>
      </c>
    </row>
    <row r="3" spans="2:18" ht="15" customHeight="1">
      <c r="B3" s="76" t="s">
        <v>3</v>
      </c>
      <c r="C3" s="62">
        <v>0.3</v>
      </c>
      <c r="F3" s="76" t="s">
        <v>11</v>
      </c>
      <c r="G3" s="77" t="s">
        <v>131</v>
      </c>
      <c r="H3" s="77" t="s">
        <v>74</v>
      </c>
      <c r="I3" s="77" t="s">
        <v>69</v>
      </c>
      <c r="J3" s="78" t="s">
        <v>162</v>
      </c>
      <c r="K3" s="77" t="s">
        <v>139</v>
      </c>
      <c r="L3" s="77" t="s">
        <v>144</v>
      </c>
      <c r="M3" s="77" t="s">
        <v>157</v>
      </c>
      <c r="N3" s="77" t="s">
        <v>93</v>
      </c>
      <c r="O3" s="77" t="s">
        <v>100</v>
      </c>
      <c r="P3" s="77"/>
      <c r="Q3" s="77"/>
      <c r="R3" s="77"/>
    </row>
    <row r="4" spans="2:18" ht="15" customHeight="1">
      <c r="B4" s="76" t="s">
        <v>4</v>
      </c>
      <c r="C4" s="62">
        <v>0.4</v>
      </c>
      <c r="D4" s="57"/>
      <c r="F4" s="76" t="s">
        <v>3</v>
      </c>
      <c r="G4" s="77" t="s">
        <v>132</v>
      </c>
      <c r="H4" s="77" t="s">
        <v>76</v>
      </c>
      <c r="I4" s="77" t="s">
        <v>70</v>
      </c>
      <c r="J4" s="78" t="s">
        <v>163</v>
      </c>
      <c r="K4" s="77" t="s">
        <v>140</v>
      </c>
      <c r="L4" s="77" t="s">
        <v>145</v>
      </c>
      <c r="M4" s="77" t="s">
        <v>158</v>
      </c>
      <c r="N4" s="77" t="s">
        <v>152</v>
      </c>
      <c r="O4" s="77" t="s">
        <v>102</v>
      </c>
      <c r="P4" s="77"/>
      <c r="Q4" s="77"/>
      <c r="R4" s="77"/>
    </row>
    <row r="5" spans="2:18" ht="15" customHeight="1">
      <c r="B5" s="76" t="s">
        <v>5</v>
      </c>
      <c r="C5" s="62">
        <v>0.5</v>
      </c>
      <c r="D5" s="57"/>
      <c r="F5" s="76" t="s">
        <v>4</v>
      </c>
      <c r="G5" s="77" t="s">
        <v>133</v>
      </c>
      <c r="H5" s="77" t="s">
        <v>78</v>
      </c>
      <c r="I5" s="77" t="s">
        <v>72</v>
      </c>
      <c r="J5" s="79" t="s">
        <v>164</v>
      </c>
      <c r="K5" s="77" t="s">
        <v>141</v>
      </c>
      <c r="L5" s="77" t="s">
        <v>146</v>
      </c>
      <c r="M5" s="77" t="s">
        <v>159</v>
      </c>
      <c r="N5" s="77" t="s">
        <v>153</v>
      </c>
      <c r="O5" s="77" t="s">
        <v>104</v>
      </c>
      <c r="P5" s="77"/>
      <c r="Q5" s="77"/>
      <c r="R5" s="77"/>
    </row>
    <row r="6" spans="2:18" ht="15" customHeight="1">
      <c r="B6" s="76" t="s">
        <v>6</v>
      </c>
      <c r="C6" s="62">
        <v>0.6</v>
      </c>
      <c r="D6" s="57"/>
      <c r="F6" s="76" t="s">
        <v>5</v>
      </c>
      <c r="G6" s="77" t="s">
        <v>134</v>
      </c>
      <c r="H6" s="77" t="s">
        <v>80</v>
      </c>
      <c r="I6" s="77" t="s">
        <v>73</v>
      </c>
      <c r="J6" s="124" t="s">
        <v>165</v>
      </c>
      <c r="K6" s="77" t="s">
        <v>142</v>
      </c>
      <c r="L6" s="77" t="s">
        <v>147</v>
      </c>
      <c r="M6" s="77"/>
      <c r="N6" s="77" t="s">
        <v>154</v>
      </c>
      <c r="O6" s="77" t="s">
        <v>106</v>
      </c>
      <c r="P6" s="77"/>
      <c r="Q6" s="77"/>
      <c r="R6" s="77"/>
    </row>
    <row r="7" spans="2:18" ht="15" customHeight="1">
      <c r="B7" s="76" t="s">
        <v>7</v>
      </c>
      <c r="C7" s="62">
        <v>0.8</v>
      </c>
      <c r="D7" s="57"/>
      <c r="F7" s="76" t="s">
        <v>6</v>
      </c>
      <c r="G7" s="77" t="s">
        <v>135</v>
      </c>
      <c r="H7" s="77" t="s">
        <v>82</v>
      </c>
      <c r="I7" s="77" t="s">
        <v>75</v>
      </c>
      <c r="J7" s="124" t="s">
        <v>166</v>
      </c>
      <c r="K7" s="77" t="s">
        <v>143</v>
      </c>
      <c r="L7" s="77" t="s">
        <v>148</v>
      </c>
      <c r="M7" s="77"/>
      <c r="N7" s="77" t="s">
        <v>155</v>
      </c>
      <c r="O7" s="77" t="s">
        <v>107</v>
      </c>
      <c r="P7" s="77"/>
      <c r="Q7" s="77"/>
      <c r="R7" s="77"/>
    </row>
    <row r="8" spans="2:18" ht="15" customHeight="1">
      <c r="B8" s="76" t="s">
        <v>23</v>
      </c>
      <c r="C8" s="62">
        <v>0.9</v>
      </c>
      <c r="D8" s="57"/>
      <c r="F8" s="76" t="s">
        <v>7</v>
      </c>
      <c r="G8" s="77" t="s">
        <v>136</v>
      </c>
      <c r="H8" s="77" t="s">
        <v>84</v>
      </c>
      <c r="I8" s="76" t="s">
        <v>77</v>
      </c>
      <c r="J8" s="124" t="s">
        <v>167</v>
      </c>
      <c r="K8" s="77"/>
      <c r="L8" s="77" t="s">
        <v>149</v>
      </c>
      <c r="M8" s="77"/>
      <c r="N8" s="77" t="s">
        <v>101</v>
      </c>
      <c r="O8" s="77" t="s">
        <v>108</v>
      </c>
      <c r="P8" s="77"/>
      <c r="Q8" s="77"/>
      <c r="R8" s="77"/>
    </row>
    <row r="9" spans="2:18" ht="15" customHeight="1">
      <c r="B9" s="76" t="s">
        <v>25</v>
      </c>
      <c r="C9" s="62">
        <v>1</v>
      </c>
      <c r="D9" s="57"/>
      <c r="F9" s="76" t="s">
        <v>23</v>
      </c>
      <c r="G9" s="77" t="s">
        <v>137</v>
      </c>
      <c r="H9" s="77" t="s">
        <v>86</v>
      </c>
      <c r="I9" s="77" t="s">
        <v>79</v>
      </c>
      <c r="J9" s="124" t="s">
        <v>168</v>
      </c>
      <c r="K9" s="77"/>
      <c r="L9" s="77" t="s">
        <v>150</v>
      </c>
      <c r="M9" s="77"/>
      <c r="N9" s="77" t="s">
        <v>103</v>
      </c>
      <c r="O9" s="77"/>
      <c r="P9" s="77"/>
      <c r="Q9" s="77"/>
      <c r="R9" s="77"/>
    </row>
    <row r="10" spans="2:18" ht="15" customHeight="1">
      <c r="B10" s="76" t="s">
        <v>27</v>
      </c>
      <c r="C10" s="62">
        <v>1.1</v>
      </c>
      <c r="D10" s="57"/>
      <c r="F10" s="76" t="s">
        <v>25</v>
      </c>
      <c r="G10" s="77" t="s">
        <v>138</v>
      </c>
      <c r="H10" s="77" t="s">
        <v>88</v>
      </c>
      <c r="I10" s="77" t="s">
        <v>81</v>
      </c>
      <c r="J10" s="78"/>
      <c r="K10" s="77"/>
      <c r="L10" s="77" t="s">
        <v>151</v>
      </c>
      <c r="M10" s="77"/>
      <c r="N10" s="77" t="s">
        <v>105</v>
      </c>
      <c r="O10" s="77"/>
      <c r="P10" s="77"/>
      <c r="Q10" s="77"/>
      <c r="R10" s="77"/>
    </row>
    <row r="11" spans="2:18" ht="15" customHeight="1">
      <c r="B11" s="80" t="s">
        <v>28</v>
      </c>
      <c r="C11" s="62">
        <v>1.2</v>
      </c>
      <c r="D11" s="57"/>
      <c r="F11" s="76" t="s">
        <v>27</v>
      </c>
      <c r="G11" s="77"/>
      <c r="H11" s="77" t="s">
        <v>89</v>
      </c>
      <c r="I11" s="77" t="s">
        <v>83</v>
      </c>
      <c r="J11" s="79"/>
      <c r="K11" s="77"/>
      <c r="L11" s="77" t="s">
        <v>160</v>
      </c>
      <c r="M11" s="77"/>
      <c r="N11" s="77"/>
      <c r="O11" s="77"/>
      <c r="P11" s="77"/>
      <c r="Q11" s="77"/>
      <c r="R11" s="77"/>
    </row>
    <row r="12" spans="2:18" ht="15" customHeight="1">
      <c r="B12" s="76" t="s">
        <v>30</v>
      </c>
      <c r="C12" s="62">
        <v>1.1</v>
      </c>
      <c r="D12" s="57"/>
      <c r="E12" s="57"/>
      <c r="F12" s="80" t="s">
        <v>28</v>
      </c>
      <c r="G12" s="77"/>
      <c r="H12" s="77" t="s">
        <v>91</v>
      </c>
      <c r="I12" s="77" t="s">
        <v>85</v>
      </c>
      <c r="J12" s="79"/>
      <c r="K12" s="77"/>
      <c r="L12" s="77"/>
      <c r="M12" s="77"/>
      <c r="N12" s="77"/>
      <c r="O12" s="77"/>
      <c r="P12" s="77"/>
      <c r="Q12" s="77"/>
      <c r="R12" s="77"/>
    </row>
    <row r="13" spans="2:18" ht="15" customHeight="1">
      <c r="B13" s="76" t="s">
        <v>31</v>
      </c>
      <c r="C13" s="62">
        <v>1</v>
      </c>
      <c r="D13" s="57"/>
      <c r="F13" s="76" t="s">
        <v>30</v>
      </c>
      <c r="G13" s="77"/>
      <c r="H13" s="77" t="s">
        <v>92</v>
      </c>
      <c r="I13" s="77" t="s">
        <v>87</v>
      </c>
      <c r="J13" s="78"/>
      <c r="K13" s="77"/>
      <c r="L13" s="77"/>
      <c r="M13" s="77"/>
      <c r="N13" s="77"/>
      <c r="O13" s="77"/>
      <c r="P13" s="77"/>
      <c r="Q13" s="77"/>
      <c r="R13" s="77"/>
    </row>
    <row r="14" spans="2:18" ht="15" customHeight="1">
      <c r="B14" s="76" t="s">
        <v>34</v>
      </c>
      <c r="C14" s="62">
        <v>0.6</v>
      </c>
      <c r="D14" s="57"/>
      <c r="F14" s="76" t="s">
        <v>31</v>
      </c>
      <c r="G14" s="77"/>
      <c r="H14" s="77" t="s">
        <v>94</v>
      </c>
      <c r="I14" s="77"/>
      <c r="J14" s="78"/>
      <c r="K14" s="77"/>
      <c r="L14" s="77"/>
      <c r="M14" s="77"/>
      <c r="N14" s="77"/>
      <c r="O14" s="77"/>
      <c r="P14" s="77"/>
      <c r="Q14" s="77"/>
      <c r="R14" s="77"/>
    </row>
    <row r="15" spans="2:18" ht="15" customHeight="1" thickBot="1">
      <c r="B15" s="76" t="s">
        <v>37</v>
      </c>
      <c r="C15" s="63">
        <v>0.3</v>
      </c>
      <c r="D15" s="57"/>
      <c r="F15" s="76" t="s">
        <v>34</v>
      </c>
      <c r="G15" s="81"/>
      <c r="H15" s="81"/>
      <c r="I15" s="81"/>
      <c r="J15" s="78"/>
      <c r="K15" s="81"/>
      <c r="L15" s="77"/>
      <c r="M15" s="77"/>
      <c r="N15" s="77"/>
      <c r="O15" s="77"/>
      <c r="P15" s="77"/>
      <c r="Q15" s="77"/>
      <c r="R15" s="77"/>
    </row>
    <row r="16" spans="1:18" ht="15" customHeight="1">
      <c r="A16" s="55" t="s">
        <v>130</v>
      </c>
      <c r="B16" s="77" t="s">
        <v>131</v>
      </c>
      <c r="C16" s="64">
        <v>0.5</v>
      </c>
      <c r="D16" s="57"/>
      <c r="F16" s="76" t="s">
        <v>37</v>
      </c>
      <c r="G16" s="81"/>
      <c r="H16" s="81"/>
      <c r="I16" s="81"/>
      <c r="J16" s="78"/>
      <c r="K16" s="81"/>
      <c r="L16" s="77"/>
      <c r="M16" s="77"/>
      <c r="N16" s="77"/>
      <c r="O16" s="77"/>
      <c r="P16" s="77"/>
      <c r="Q16" s="77"/>
      <c r="R16" s="77"/>
    </row>
    <row r="17" spans="2:11" ht="15" customHeight="1">
      <c r="B17" s="77" t="s">
        <v>132</v>
      </c>
      <c r="C17" s="64">
        <v>0.6</v>
      </c>
      <c r="D17" s="57"/>
      <c r="G17" s="59"/>
      <c r="H17" s="59"/>
      <c r="I17" s="59"/>
      <c r="J17" s="58"/>
      <c r="K17" s="59"/>
    </row>
    <row r="18" spans="2:11" ht="12.75" customHeight="1">
      <c r="B18" s="77" t="s">
        <v>133</v>
      </c>
      <c r="C18" s="64">
        <v>0.8</v>
      </c>
      <c r="E18" s="60"/>
      <c r="F18" s="61"/>
      <c r="G18" s="59"/>
      <c r="H18" s="59"/>
      <c r="I18" s="59"/>
      <c r="J18" s="58"/>
      <c r="K18" s="59"/>
    </row>
    <row r="19" spans="2:11" ht="12.75" customHeight="1">
      <c r="B19" s="77" t="s">
        <v>134</v>
      </c>
      <c r="C19" s="64">
        <v>1</v>
      </c>
      <c r="E19" s="60"/>
      <c r="F19" s="61"/>
      <c r="G19" s="59"/>
      <c r="H19" s="59"/>
      <c r="I19" s="59"/>
      <c r="J19" s="58"/>
      <c r="K19" s="59"/>
    </row>
    <row r="20" spans="2:11" ht="12.75" customHeight="1">
      <c r="B20" s="77" t="s">
        <v>135</v>
      </c>
      <c r="C20" s="64">
        <v>1.2</v>
      </c>
      <c r="E20" s="60"/>
      <c r="F20" s="61"/>
      <c r="G20" s="59"/>
      <c r="H20" s="59"/>
      <c r="I20" s="59"/>
      <c r="J20" s="58"/>
      <c r="K20" s="59"/>
    </row>
    <row r="21" spans="2:11" ht="12.75" customHeight="1">
      <c r="B21" s="77" t="s">
        <v>136</v>
      </c>
      <c r="C21" s="64">
        <v>1.2</v>
      </c>
      <c r="E21" s="60"/>
      <c r="F21" s="61"/>
      <c r="G21" s="59"/>
      <c r="H21" s="59"/>
      <c r="I21" s="59"/>
      <c r="J21" s="58"/>
      <c r="K21" s="59"/>
    </row>
    <row r="22" spans="2:11" ht="12.75" customHeight="1">
      <c r="B22" s="77" t="s">
        <v>137</v>
      </c>
      <c r="C22" s="64">
        <v>1</v>
      </c>
      <c r="E22" s="60"/>
      <c r="F22" s="61"/>
      <c r="G22" s="59"/>
      <c r="H22" s="59"/>
      <c r="I22" s="59"/>
      <c r="J22" s="58"/>
      <c r="K22" s="59"/>
    </row>
    <row r="23" spans="2:11" ht="12.75" customHeight="1" thickBot="1">
      <c r="B23" s="77" t="s">
        <v>138</v>
      </c>
      <c r="C23" s="65">
        <v>0.8</v>
      </c>
      <c r="E23" s="60"/>
      <c r="F23" s="61"/>
      <c r="G23" s="59"/>
      <c r="H23" s="59"/>
      <c r="I23" s="59"/>
      <c r="J23" s="58"/>
      <c r="K23" s="59"/>
    </row>
    <row r="24" spans="1:11" ht="12.75" customHeight="1">
      <c r="A24" s="55" t="s">
        <v>122</v>
      </c>
      <c r="B24" s="77" t="s">
        <v>74</v>
      </c>
      <c r="C24" s="66">
        <v>0.2</v>
      </c>
      <c r="E24" s="60"/>
      <c r="F24" s="61"/>
      <c r="G24" s="59"/>
      <c r="H24" s="59"/>
      <c r="I24" s="59"/>
      <c r="J24" s="58"/>
      <c r="K24" s="59"/>
    </row>
    <row r="25" spans="2:11" ht="12.75" customHeight="1">
      <c r="B25" s="77" t="s">
        <v>76</v>
      </c>
      <c r="C25" s="66">
        <v>0.3</v>
      </c>
      <c r="E25" s="60"/>
      <c r="F25" s="61"/>
      <c r="G25" s="59"/>
      <c r="H25" s="59"/>
      <c r="I25" s="59"/>
      <c r="J25" s="58"/>
      <c r="K25" s="59"/>
    </row>
    <row r="26" spans="2:11" ht="12.75" customHeight="1">
      <c r="B26" s="77" t="s">
        <v>78</v>
      </c>
      <c r="C26" s="66">
        <v>0.5</v>
      </c>
      <c r="E26" s="60"/>
      <c r="F26" s="61"/>
      <c r="G26" s="59"/>
      <c r="H26" s="59"/>
      <c r="I26" s="59"/>
      <c r="J26" s="58"/>
      <c r="K26" s="59"/>
    </row>
    <row r="27" spans="2:11" ht="12.75" customHeight="1">
      <c r="B27" s="77" t="s">
        <v>80</v>
      </c>
      <c r="C27" s="67">
        <v>0.6</v>
      </c>
      <c r="E27" s="60"/>
      <c r="F27" s="61"/>
      <c r="G27" s="59"/>
      <c r="H27" s="59"/>
      <c r="I27" s="59"/>
      <c r="J27" s="58"/>
      <c r="K27" s="59"/>
    </row>
    <row r="28" spans="2:11" ht="12.75" customHeight="1">
      <c r="B28" s="77" t="s">
        <v>82</v>
      </c>
      <c r="C28" s="67">
        <v>0.8</v>
      </c>
      <c r="E28" s="60"/>
      <c r="F28" s="61"/>
      <c r="G28" s="59"/>
      <c r="H28" s="59"/>
      <c r="I28" s="59"/>
      <c r="J28" s="58"/>
      <c r="K28" s="59"/>
    </row>
    <row r="29" spans="2:11" ht="12.75" customHeight="1">
      <c r="B29" s="77" t="s">
        <v>84</v>
      </c>
      <c r="C29" s="67">
        <v>1</v>
      </c>
      <c r="E29" s="60"/>
      <c r="F29" s="61"/>
      <c r="G29" s="59"/>
      <c r="H29" s="59"/>
      <c r="I29" s="59"/>
      <c r="J29" s="58"/>
      <c r="K29" s="59"/>
    </row>
    <row r="30" spans="2:11" ht="12.75" customHeight="1">
      <c r="B30" s="77" t="s">
        <v>86</v>
      </c>
      <c r="C30" s="67">
        <v>1.05</v>
      </c>
      <c r="E30" s="60"/>
      <c r="F30" s="61"/>
      <c r="G30" s="59"/>
      <c r="H30" s="59"/>
      <c r="I30" s="59"/>
      <c r="J30" s="58"/>
      <c r="K30" s="59"/>
    </row>
    <row r="31" spans="2:11" ht="12.75" customHeight="1">
      <c r="B31" s="77" t="s">
        <v>88</v>
      </c>
      <c r="C31" s="67">
        <v>1</v>
      </c>
      <c r="E31" s="60"/>
      <c r="F31" s="61"/>
      <c r="G31" s="59"/>
      <c r="H31" s="59"/>
      <c r="I31" s="59"/>
      <c r="J31" s="58"/>
      <c r="K31" s="59"/>
    </row>
    <row r="32" spans="2:11" ht="12.75" customHeight="1">
      <c r="B32" s="77" t="s">
        <v>89</v>
      </c>
      <c r="C32" s="67">
        <v>0.9</v>
      </c>
      <c r="E32" s="60"/>
      <c r="F32" s="61"/>
      <c r="G32" s="59"/>
      <c r="H32" s="59"/>
      <c r="I32" s="59"/>
      <c r="J32" s="58"/>
      <c r="K32" s="59"/>
    </row>
    <row r="33" spans="2:11" ht="12.75" customHeight="1">
      <c r="B33" s="77" t="s">
        <v>91</v>
      </c>
      <c r="C33" s="67">
        <v>0.8</v>
      </c>
      <c r="E33" s="60"/>
      <c r="F33" s="61"/>
      <c r="G33" s="59"/>
      <c r="H33" s="59"/>
      <c r="I33" s="59"/>
      <c r="J33" s="58"/>
      <c r="K33" s="59"/>
    </row>
    <row r="34" spans="2:11" ht="12.75" customHeight="1">
      <c r="B34" s="77" t="s">
        <v>92</v>
      </c>
      <c r="C34" s="67">
        <v>0.6</v>
      </c>
      <c r="E34" s="60"/>
      <c r="F34" s="61"/>
      <c r="G34" s="59"/>
      <c r="H34" s="59"/>
      <c r="I34" s="59"/>
      <c r="J34" s="58"/>
      <c r="K34" s="59"/>
    </row>
    <row r="35" spans="2:11" ht="12.75" customHeight="1" thickBot="1">
      <c r="B35" s="77" t="s">
        <v>94</v>
      </c>
      <c r="C35" s="68">
        <v>0.5</v>
      </c>
      <c r="E35" s="60"/>
      <c r="F35" s="61"/>
      <c r="G35" s="59"/>
      <c r="H35" s="59"/>
      <c r="I35" s="59"/>
      <c r="J35" s="58"/>
      <c r="K35" s="59"/>
    </row>
    <row r="36" spans="1:11" ht="12.75" customHeight="1">
      <c r="A36" s="55" t="s">
        <v>123</v>
      </c>
      <c r="B36" s="77" t="s">
        <v>69</v>
      </c>
      <c r="C36" s="82">
        <v>0.1</v>
      </c>
      <c r="E36" s="60"/>
      <c r="F36" s="61"/>
      <c r="G36" s="59"/>
      <c r="H36" s="59"/>
      <c r="I36" s="59"/>
      <c r="J36" s="58"/>
      <c r="K36" s="59"/>
    </row>
    <row r="37" spans="2:11" ht="12.75" customHeight="1">
      <c r="B37" s="77" t="s">
        <v>70</v>
      </c>
      <c r="C37" s="66">
        <v>0.2</v>
      </c>
      <c r="E37" s="60"/>
      <c r="F37" s="61"/>
      <c r="G37" s="59"/>
      <c r="H37" s="59"/>
      <c r="I37" s="59"/>
      <c r="J37" s="58"/>
      <c r="K37" s="59"/>
    </row>
    <row r="38" spans="2:11" ht="12.75" customHeight="1">
      <c r="B38" s="77" t="s">
        <v>72</v>
      </c>
      <c r="C38" s="66">
        <v>0.3</v>
      </c>
      <c r="E38" s="60"/>
      <c r="F38" s="61"/>
      <c r="G38" s="59"/>
      <c r="H38" s="59"/>
      <c r="I38" s="59"/>
      <c r="J38" s="58"/>
      <c r="K38" s="59"/>
    </row>
    <row r="39" spans="2:11" ht="12.75" customHeight="1">
      <c r="B39" s="77" t="s">
        <v>73</v>
      </c>
      <c r="C39" s="66">
        <v>0.4</v>
      </c>
      <c r="E39" s="60"/>
      <c r="F39" s="61"/>
      <c r="G39" s="59"/>
      <c r="H39" s="59"/>
      <c r="I39" s="59"/>
      <c r="J39" s="58"/>
      <c r="K39" s="59"/>
    </row>
    <row r="40" spans="2:11" ht="12.75" customHeight="1">
      <c r="B40" s="77" t="s">
        <v>75</v>
      </c>
      <c r="C40" s="66">
        <v>0.5</v>
      </c>
      <c r="E40" s="60"/>
      <c r="F40" s="61"/>
      <c r="G40" s="59"/>
      <c r="H40" s="59"/>
      <c r="I40" s="59"/>
      <c r="J40" s="58"/>
      <c r="K40" s="59"/>
    </row>
    <row r="41" spans="2:11" ht="12.75" customHeight="1">
      <c r="B41" s="76" t="s">
        <v>77</v>
      </c>
      <c r="C41" s="66">
        <v>0.7</v>
      </c>
      <c r="E41" s="60"/>
      <c r="F41" s="61"/>
      <c r="G41" s="59"/>
      <c r="H41" s="59"/>
      <c r="I41" s="59"/>
      <c r="J41" s="58"/>
      <c r="K41" s="59"/>
    </row>
    <row r="42" spans="2:11" ht="12.75" customHeight="1">
      <c r="B42" s="77" t="s">
        <v>79</v>
      </c>
      <c r="C42" s="67">
        <v>0.8</v>
      </c>
      <c r="E42" s="60"/>
      <c r="F42" s="61"/>
      <c r="G42" s="59"/>
      <c r="H42" s="59"/>
      <c r="I42" s="59"/>
      <c r="J42" s="58"/>
      <c r="K42" s="59"/>
    </row>
    <row r="43" spans="2:11" ht="12.75" customHeight="1">
      <c r="B43" s="77" t="s">
        <v>81</v>
      </c>
      <c r="C43" s="67">
        <v>1</v>
      </c>
      <c r="E43" s="60"/>
      <c r="F43" s="61"/>
      <c r="G43" s="59"/>
      <c r="H43" s="59"/>
      <c r="I43" s="59"/>
      <c r="J43" s="58"/>
      <c r="K43" s="59"/>
    </row>
    <row r="44" spans="2:11" ht="12.75" customHeight="1">
      <c r="B44" s="77" t="s">
        <v>83</v>
      </c>
      <c r="C44" s="67">
        <v>1</v>
      </c>
      <c r="E44" s="60"/>
      <c r="F44" s="61"/>
      <c r="G44" s="59"/>
      <c r="H44" s="59"/>
      <c r="I44" s="59"/>
      <c r="J44" s="58"/>
      <c r="K44" s="59"/>
    </row>
    <row r="45" spans="2:11" ht="12.75" customHeight="1">
      <c r="B45" s="77" t="s">
        <v>85</v>
      </c>
      <c r="C45" s="67">
        <v>1</v>
      </c>
      <c r="E45" s="60"/>
      <c r="F45" s="61"/>
      <c r="G45" s="59"/>
      <c r="H45" s="59"/>
      <c r="I45" s="59"/>
      <c r="J45" s="58"/>
      <c r="K45" s="59"/>
    </row>
    <row r="46" spans="2:11" ht="12.75" customHeight="1" thickBot="1">
      <c r="B46" s="77" t="s">
        <v>87</v>
      </c>
      <c r="C46" s="68">
        <v>1</v>
      </c>
      <c r="E46" s="60"/>
      <c r="F46" s="61"/>
      <c r="G46" s="59"/>
      <c r="H46" s="59"/>
      <c r="I46" s="59"/>
      <c r="J46" s="58"/>
      <c r="K46" s="59"/>
    </row>
    <row r="47" spans="1:11" ht="12.75" customHeight="1">
      <c r="A47" s="55" t="s">
        <v>124</v>
      </c>
      <c r="B47" s="78" t="s">
        <v>162</v>
      </c>
      <c r="C47" s="69">
        <v>0.2</v>
      </c>
      <c r="E47" s="60"/>
      <c r="F47" s="61"/>
      <c r="G47" s="59"/>
      <c r="H47" s="59"/>
      <c r="I47" s="59"/>
      <c r="J47" s="58"/>
      <c r="K47" s="59"/>
    </row>
    <row r="48" spans="2:11" ht="12.75" customHeight="1">
      <c r="B48" s="78" t="s">
        <v>163</v>
      </c>
      <c r="C48" s="69">
        <v>0.4</v>
      </c>
      <c r="E48" s="60"/>
      <c r="F48" s="61"/>
      <c r="G48" s="59"/>
      <c r="H48" s="59"/>
      <c r="I48" s="59"/>
      <c r="J48" s="58"/>
      <c r="K48" s="59"/>
    </row>
    <row r="49" spans="2:11" ht="12.75" customHeight="1">
      <c r="B49" s="79" t="s">
        <v>164</v>
      </c>
      <c r="C49" s="69">
        <v>0.6</v>
      </c>
      <c r="E49" s="60"/>
      <c r="F49" s="61"/>
      <c r="G49" s="59"/>
      <c r="H49" s="59"/>
      <c r="I49" s="59"/>
      <c r="J49" s="58"/>
      <c r="K49" s="59"/>
    </row>
    <row r="50" spans="2:11" ht="12.75" customHeight="1">
      <c r="B50" s="78" t="s">
        <v>165</v>
      </c>
      <c r="C50" s="69">
        <v>0.7</v>
      </c>
      <c r="E50" s="60"/>
      <c r="F50" s="61"/>
      <c r="G50" s="59"/>
      <c r="H50" s="59"/>
      <c r="I50" s="59"/>
      <c r="J50" s="58"/>
      <c r="K50" s="59"/>
    </row>
    <row r="51" spans="2:11" ht="12.75" customHeight="1">
      <c r="B51" s="78" t="s">
        <v>166</v>
      </c>
      <c r="C51" s="69">
        <v>0.8</v>
      </c>
      <c r="E51" s="60"/>
      <c r="F51" s="61"/>
      <c r="G51" s="59"/>
      <c r="H51" s="59"/>
      <c r="I51" s="59"/>
      <c r="J51" s="58"/>
      <c r="K51" s="59"/>
    </row>
    <row r="52" spans="2:11" ht="12.75" customHeight="1">
      <c r="B52" s="78" t="s">
        <v>167</v>
      </c>
      <c r="C52" s="69">
        <v>0.7</v>
      </c>
      <c r="E52" s="60"/>
      <c r="F52" s="61"/>
      <c r="G52" s="59"/>
      <c r="H52" s="59"/>
      <c r="I52" s="59"/>
      <c r="J52" s="58"/>
      <c r="K52" s="59"/>
    </row>
    <row r="53" spans="2:11" ht="12.75" customHeight="1" thickBot="1">
      <c r="B53" s="78" t="s">
        <v>168</v>
      </c>
      <c r="C53" s="70">
        <v>0.4</v>
      </c>
      <c r="E53" s="60"/>
      <c r="F53" s="61"/>
      <c r="G53" s="59"/>
      <c r="H53" s="59"/>
      <c r="I53" s="59"/>
      <c r="J53" s="58"/>
      <c r="K53" s="59"/>
    </row>
    <row r="54" spans="1:11" ht="12.75" customHeight="1">
      <c r="A54" s="55" t="s">
        <v>125</v>
      </c>
      <c r="B54" s="77" t="s">
        <v>139</v>
      </c>
      <c r="C54" s="69">
        <v>1</v>
      </c>
      <c r="E54" s="60"/>
      <c r="F54" s="61"/>
      <c r="G54" s="59"/>
      <c r="H54" s="59"/>
      <c r="I54" s="59"/>
      <c r="J54" s="58"/>
      <c r="K54" s="59"/>
    </row>
    <row r="55" spans="2:11" ht="12.75" customHeight="1">
      <c r="B55" s="77" t="s">
        <v>140</v>
      </c>
      <c r="C55" s="69">
        <v>1.2</v>
      </c>
      <c r="E55" s="60"/>
      <c r="F55" s="61"/>
      <c r="G55" s="59"/>
      <c r="H55" s="59"/>
      <c r="I55" s="59"/>
      <c r="J55" s="58"/>
      <c r="K55" s="59"/>
    </row>
    <row r="56" spans="2:11" ht="12.75" customHeight="1">
      <c r="B56" s="77" t="s">
        <v>141</v>
      </c>
      <c r="C56" s="69">
        <v>1.5</v>
      </c>
      <c r="E56" s="60"/>
      <c r="F56" s="61"/>
      <c r="G56" s="59"/>
      <c r="H56" s="59"/>
      <c r="I56" s="59"/>
      <c r="J56" s="58"/>
      <c r="K56" s="59"/>
    </row>
    <row r="57" spans="2:11" ht="12.75" customHeight="1">
      <c r="B57" s="77" t="s">
        <v>142</v>
      </c>
      <c r="C57" s="69">
        <v>1.3</v>
      </c>
      <c r="E57" s="60"/>
      <c r="F57" s="61"/>
      <c r="G57" s="59"/>
      <c r="H57" s="59"/>
      <c r="I57" s="59"/>
      <c r="J57" s="58"/>
      <c r="K57" s="59"/>
    </row>
    <row r="58" spans="2:11" ht="12.75" customHeight="1" thickBot="1">
      <c r="B58" s="77" t="s">
        <v>143</v>
      </c>
      <c r="C58" s="70">
        <v>1</v>
      </c>
      <c r="E58" s="60"/>
      <c r="F58" s="61"/>
      <c r="G58" s="59"/>
      <c r="H58" s="59"/>
      <c r="I58" s="59"/>
      <c r="J58" s="58"/>
      <c r="K58" s="59"/>
    </row>
    <row r="59" spans="1:11" ht="12.75" customHeight="1">
      <c r="A59" s="55" t="s">
        <v>126</v>
      </c>
      <c r="B59" s="77" t="s">
        <v>144</v>
      </c>
      <c r="C59" s="71">
        <v>0.2</v>
      </c>
      <c r="E59" s="60"/>
      <c r="F59" s="61"/>
      <c r="G59" s="59"/>
      <c r="H59" s="59"/>
      <c r="I59" s="59"/>
      <c r="J59" s="58"/>
      <c r="K59" s="59"/>
    </row>
    <row r="60" spans="2:11" ht="12.75" customHeight="1">
      <c r="B60" s="77" t="s">
        <v>145</v>
      </c>
      <c r="C60" s="69">
        <v>0.5</v>
      </c>
      <c r="E60" s="60"/>
      <c r="F60" s="61"/>
      <c r="G60" s="59"/>
      <c r="H60" s="59"/>
      <c r="I60" s="59"/>
      <c r="J60" s="58"/>
      <c r="K60" s="59"/>
    </row>
    <row r="61" spans="2:3" ht="15" customHeight="1" thickBot="1">
      <c r="B61" s="77" t="s">
        <v>146</v>
      </c>
      <c r="C61" s="72">
        <v>0.8</v>
      </c>
    </row>
    <row r="62" spans="2:3" ht="15" customHeight="1">
      <c r="B62" s="77" t="s">
        <v>147</v>
      </c>
      <c r="C62" s="71">
        <v>0.25</v>
      </c>
    </row>
    <row r="63" spans="2:3" ht="15" customHeight="1">
      <c r="B63" s="77" t="s">
        <v>148</v>
      </c>
      <c r="C63" s="69">
        <v>0.7</v>
      </c>
    </row>
    <row r="64" spans="2:3" ht="15" customHeight="1" thickBot="1">
      <c r="B64" s="77" t="s">
        <v>149</v>
      </c>
      <c r="C64" s="72">
        <v>1</v>
      </c>
    </row>
    <row r="65" spans="2:3" ht="15" customHeight="1">
      <c r="B65" s="77" t="s">
        <v>150</v>
      </c>
      <c r="C65" s="71">
        <v>0.3</v>
      </c>
    </row>
    <row r="66" spans="2:3" ht="15" customHeight="1">
      <c r="B66" s="77" t="s">
        <v>151</v>
      </c>
      <c r="C66" s="69">
        <v>0.9</v>
      </c>
    </row>
    <row r="67" spans="2:3" ht="15" customHeight="1" thickBot="1">
      <c r="B67" s="77" t="s">
        <v>160</v>
      </c>
      <c r="C67" s="70">
        <v>1.2</v>
      </c>
    </row>
    <row r="68" spans="1:3" ht="15" customHeight="1">
      <c r="A68" s="55" t="s">
        <v>127</v>
      </c>
      <c r="B68" s="77" t="s">
        <v>157</v>
      </c>
      <c r="C68" s="69">
        <v>0.4</v>
      </c>
    </row>
    <row r="69" spans="2:3" ht="15" customHeight="1">
      <c r="B69" s="77" t="s">
        <v>158</v>
      </c>
      <c r="C69" s="69">
        <v>0.7</v>
      </c>
    </row>
    <row r="70" spans="2:3" ht="15" customHeight="1" thickBot="1">
      <c r="B70" s="77" t="s">
        <v>159</v>
      </c>
      <c r="C70" s="70">
        <v>1</v>
      </c>
    </row>
    <row r="71" spans="1:3" ht="15" customHeight="1">
      <c r="A71" s="55" t="s">
        <v>129</v>
      </c>
      <c r="B71" s="77" t="s">
        <v>93</v>
      </c>
      <c r="C71" s="67">
        <v>0.3</v>
      </c>
    </row>
    <row r="72" spans="2:3" ht="15" customHeight="1">
      <c r="B72" s="77" t="s">
        <v>152</v>
      </c>
      <c r="C72" s="67">
        <v>0.5</v>
      </c>
    </row>
    <row r="73" spans="2:3" ht="15" customHeight="1">
      <c r="B73" s="77" t="s">
        <v>153</v>
      </c>
      <c r="C73" s="67">
        <v>0.6</v>
      </c>
    </row>
    <row r="74" spans="2:3" ht="15" customHeight="1">
      <c r="B74" s="77" t="s">
        <v>154</v>
      </c>
      <c r="C74" s="67">
        <v>0.8</v>
      </c>
    </row>
    <row r="75" spans="2:3" ht="15" customHeight="1">
      <c r="B75" s="77" t="s">
        <v>155</v>
      </c>
      <c r="C75" s="67">
        <v>0.6</v>
      </c>
    </row>
    <row r="76" spans="2:3" ht="15" customHeight="1">
      <c r="B76" s="77" t="s">
        <v>101</v>
      </c>
      <c r="C76" s="67">
        <v>0.5</v>
      </c>
    </row>
    <row r="77" spans="2:3" ht="12.75">
      <c r="B77" s="77" t="s">
        <v>103</v>
      </c>
      <c r="C77" s="67">
        <v>0.5</v>
      </c>
    </row>
    <row r="78" spans="2:6" ht="13.5" thickBot="1">
      <c r="B78" s="77" t="s">
        <v>105</v>
      </c>
      <c r="C78" s="68">
        <v>0.4</v>
      </c>
      <c r="F78" s="55"/>
    </row>
    <row r="79" spans="1:6" ht="12.75">
      <c r="A79" s="55" t="s">
        <v>128</v>
      </c>
      <c r="B79" s="77" t="s">
        <v>100</v>
      </c>
      <c r="C79" s="73">
        <v>0.4</v>
      </c>
      <c r="F79" s="55"/>
    </row>
    <row r="80" spans="2:6" ht="12.75">
      <c r="B80" s="77" t="s">
        <v>102</v>
      </c>
      <c r="C80" s="74">
        <v>0.5</v>
      </c>
      <c r="F80" s="55"/>
    </row>
    <row r="81" spans="2:6" ht="12.75">
      <c r="B81" s="77" t="s">
        <v>104</v>
      </c>
      <c r="C81" s="74">
        <v>0.7</v>
      </c>
      <c r="F81" s="55"/>
    </row>
    <row r="82" spans="2:6" ht="12.75">
      <c r="B82" s="77" t="s">
        <v>106</v>
      </c>
      <c r="C82" s="74">
        <v>0.9</v>
      </c>
      <c r="F82" s="55"/>
    </row>
    <row r="83" spans="2:6" ht="12.75">
      <c r="B83" s="77" t="s">
        <v>107</v>
      </c>
      <c r="C83" s="74">
        <v>0.8</v>
      </c>
      <c r="F83" s="55"/>
    </row>
    <row r="84" spans="2:6" ht="13.5" thickBot="1">
      <c r="B84" s="77" t="s">
        <v>108</v>
      </c>
      <c r="C84" s="75">
        <v>0.6</v>
      </c>
      <c r="F84" s="55"/>
    </row>
  </sheetData>
  <sheetProtection/>
  <printOptions/>
  <pageMargins left="0.787401575" right="0.787401575" top="0.984251969" bottom="0.984251969" header="0.4921259845" footer="0.4921259845"/>
  <pageSetup horizontalDpi="150" verticalDpi="15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BOYER Julien</cp:lastModifiedBy>
  <dcterms:created xsi:type="dcterms:W3CDTF">2016-06-13T10:20:35Z</dcterms:created>
  <dcterms:modified xsi:type="dcterms:W3CDTF">2020-06-26T14:30:33Z</dcterms:modified>
  <cp:category/>
  <cp:version/>
  <cp:contentType/>
  <cp:contentStatus/>
</cp:coreProperties>
</file>